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11e93961a17f2f2/Documentos/^M trabalho/AEPS/2023-2024/3. TABELAS E GRÁFICOS/"/>
    </mc:Choice>
  </mc:AlternateContent>
  <xr:revisionPtr revIDLastSave="476" documentId="8_{DDA3AD06-C3DA-4DAA-94D3-DA489681FF34}" xr6:coauthVersionLast="47" xr6:coauthVersionMax="47" xr10:uidLastSave="{DC199665-7AFD-49CF-9262-13BD70A67DA7}"/>
  <bookViews>
    <workbookView xWindow="-108" yWindow="-108" windowWidth="23256" windowHeight="13176" tabRatio="844" xr2:uid="{00000000-000D-0000-FFFF-FFFF00000000}"/>
  </bookViews>
  <sheets>
    <sheet name="Tabela XIV.01" sheetId="1" r:id="rId1"/>
    <sheet name="Tabela XIV.02" sheetId="2" r:id="rId2"/>
    <sheet name="Tabela XIV.03" sheetId="58" r:id="rId3"/>
    <sheet name="Tabela XIV.04 e XIV.05 " sheetId="27" r:id="rId4"/>
    <sheet name="Tabela XIV.06" sheetId="13" r:id="rId5"/>
    <sheet name="Tabela XIV.07" sheetId="15" r:id="rId6"/>
    <sheet name="Tabela XIV.08" sheetId="72" r:id="rId7"/>
    <sheet name="Tabela XIV.09" sheetId="59" r:id="rId8"/>
    <sheet name="Tabela XIV.10" sheetId="28" r:id="rId9"/>
    <sheet name="Tabela XIV.11" sheetId="47" r:id="rId10"/>
    <sheet name="Tabela XIV.12 " sheetId="49" r:id="rId11"/>
    <sheet name="Tabela XIV.13" sheetId="73" r:id="rId12"/>
    <sheet name="Gráfico XIV.01" sheetId="61" r:id="rId13"/>
    <sheet name="Gráfico XIV.02" sheetId="5" r:id="rId14"/>
    <sheet name="Gráfico XIV.03 " sheetId="62" r:id="rId15"/>
    <sheet name="Gráfico XIV.04" sheetId="25" r:id="rId16"/>
    <sheet name="Gráfico XIV.05" sheetId="14" r:id="rId17"/>
    <sheet name="Gráfico XIV.06" sheetId="70" r:id="rId18"/>
    <sheet name="Gráfico XIV.07" sheetId="42" r:id="rId19"/>
    <sheet name="Gráfico XIV.08" sheetId="23" r:id="rId20"/>
    <sheet name="Gráfico XIV.09" sheetId="35" r:id="rId21"/>
    <sheet name="Gráfico XIV.10" sheetId="43" r:id="rId22"/>
    <sheet name="Gráfico XIV.11" sheetId="30" r:id="rId23"/>
    <sheet name="Gráfico XIV.12" sheetId="20" r:id="rId24"/>
    <sheet name="Gráfico XIV.13" sheetId="21" r:id="rId25"/>
    <sheet name="Gráfico XIV.14" sheetId="34" r:id="rId26"/>
    <sheet name="BASE DE DADOS DOS GRÁFICOS" sheetId="6" state="hidden" r:id="rId27"/>
  </sheets>
  <externalReferences>
    <externalReference r:id="rId28"/>
  </externalReferences>
  <definedNames>
    <definedName name="_xlnm._FilterDatabase" localSheetId="26" hidden="1">'BASE DE DADOS DOS GRÁFICOS'!$AU$2:$AX$12</definedName>
    <definedName name="_xlnm._FilterDatabase" localSheetId="1" hidden="1">'BASE DE DADOS DOS GRÁFICOS'!$H$2:$M$27</definedName>
    <definedName name="_Toc130926698" localSheetId="8">'Tabela XIV.10'!$F$17</definedName>
    <definedName name="JR_PAGE_ANCHOR_0_1" localSheetId="1">[1]diprResultadoPrevidenciario!#REF!</definedName>
    <definedName name="JR_PAGE_ANCHOR_0_1" localSheetId="4">[1]diprResultadoPrevidenciario!#REF!</definedName>
    <definedName name="JR_PAGE_ANCHOR_0_1" localSheetId="6">[1]diprResultadoPrevidenciario!#REF!</definedName>
    <definedName name="JR_PAGE_ANCHOR_0_1" localSheetId="1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T14" i="6" l="1"/>
  <c r="CS14" i="6"/>
  <c r="E9" i="27"/>
  <c r="E5" i="27"/>
  <c r="E6" i="27"/>
  <c r="E7" i="27"/>
  <c r="E8" i="27"/>
  <c r="E4" i="27"/>
  <c r="H9" i="15" l="1"/>
  <c r="H5" i="15"/>
  <c r="H6" i="15"/>
  <c r="H7" i="15"/>
  <c r="H8" i="15"/>
  <c r="H4" i="15"/>
  <c r="R7" i="13"/>
  <c r="R7" i="1"/>
  <c r="N8" i="49"/>
  <c r="DF6" i="6"/>
  <c r="BR8" i="6" l="1"/>
  <c r="EN8" i="6"/>
  <c r="EM8" i="6"/>
  <c r="I25" i="47"/>
  <c r="I21" i="47"/>
  <c r="I18" i="47"/>
  <c r="I15" i="47"/>
  <c r="I6" i="47" l="1"/>
  <c r="I9" i="47"/>
  <c r="I12" i="47"/>
  <c r="C31" i="2" l="1"/>
  <c r="B31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4" i="2"/>
  <c r="B7" i="72"/>
  <c r="C7" i="72"/>
  <c r="D7" i="72"/>
  <c r="E7" i="72"/>
  <c r="F7" i="72"/>
  <c r="BQ8" i="6"/>
  <c r="G7" i="72" l="1"/>
  <c r="EI8" i="6"/>
  <c r="DA6" i="6"/>
  <c r="DB6" i="6"/>
  <c r="DC6" i="6"/>
  <c r="DD6" i="6"/>
  <c r="DE6" i="6"/>
  <c r="CZ6" i="6"/>
  <c r="M8" i="49"/>
  <c r="H18" i="47" l="1"/>
  <c r="H15" i="47"/>
  <c r="H25" i="47" s="1"/>
  <c r="H21" i="47"/>
  <c r="Q7" i="13" l="1"/>
  <c r="F12" i="47"/>
  <c r="F25" i="47" s="1"/>
  <c r="E12" i="47"/>
  <c r="E25" i="47" s="1"/>
  <c r="G25" i="47" l="1"/>
  <c r="F10" i="2" l="1"/>
  <c r="E5" i="2"/>
  <c r="F5" i="2" s="1"/>
  <c r="E6" i="2"/>
  <c r="F6" i="2" s="1"/>
  <c r="E7" i="2"/>
  <c r="F7" i="2" s="1"/>
  <c r="E8" i="2"/>
  <c r="F8" i="2" s="1"/>
  <c r="E9" i="2"/>
  <c r="F9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4" i="2"/>
  <c r="F4" i="2" s="1"/>
  <c r="F31" i="2" l="1"/>
  <c r="E31" i="2"/>
  <c r="E18" i="27"/>
  <c r="E19" i="27"/>
  <c r="E20" i="27"/>
  <c r="E21" i="27"/>
  <c r="E17" i="27"/>
  <c r="E22" i="27" l="1"/>
</calcChain>
</file>

<file path=xl/sharedStrings.xml><?xml version="1.0" encoding="utf-8"?>
<sst xmlns="http://schemas.openxmlformats.org/spreadsheetml/2006/main" count="505" uniqueCount="284">
  <si>
    <t>SE</t>
  </si>
  <si>
    <t>AC</t>
  </si>
  <si>
    <t>BA</t>
  </si>
  <si>
    <t>RR</t>
  </si>
  <si>
    <t>PA</t>
  </si>
  <si>
    <t>TO</t>
  </si>
  <si>
    <t>MA</t>
  </si>
  <si>
    <t>RN</t>
  </si>
  <si>
    <t>AP</t>
  </si>
  <si>
    <t>SC</t>
  </si>
  <si>
    <t>MG</t>
  </si>
  <si>
    <t>PI</t>
  </si>
  <si>
    <t>PB</t>
  </si>
  <si>
    <t>SP</t>
  </si>
  <si>
    <t>CE</t>
  </si>
  <si>
    <t>AM</t>
  </si>
  <si>
    <t>ES</t>
  </si>
  <si>
    <t>PR</t>
  </si>
  <si>
    <t>RO</t>
  </si>
  <si>
    <t>MS</t>
  </si>
  <si>
    <t>RS</t>
  </si>
  <si>
    <t>GO</t>
  </si>
  <si>
    <t>AL</t>
  </si>
  <si>
    <t>MT</t>
  </si>
  <si>
    <t>PE</t>
  </si>
  <si>
    <t>RJ</t>
  </si>
  <si>
    <t>DF</t>
  </si>
  <si>
    <t xml:space="preserve">RGPS </t>
  </si>
  <si>
    <t>RPPS</t>
  </si>
  <si>
    <t>TOTAL</t>
  </si>
  <si>
    <t>RGPS</t>
  </si>
  <si>
    <t>UF</t>
  </si>
  <si>
    <t>GRUPO</t>
  </si>
  <si>
    <t>2018</t>
  </si>
  <si>
    <t>2017</t>
  </si>
  <si>
    <t>2016</t>
  </si>
  <si>
    <t>2015</t>
  </si>
  <si>
    <t>2014</t>
  </si>
  <si>
    <t>2013</t>
  </si>
  <si>
    <t>2012</t>
  </si>
  <si>
    <t>2011</t>
  </si>
  <si>
    <t>2010</t>
  </si>
  <si>
    <t>2009</t>
  </si>
  <si>
    <t>2008</t>
  </si>
  <si>
    <t>2007</t>
  </si>
  <si>
    <t>TIPO DE REGIME</t>
  </si>
  <si>
    <t>ALÍQUOTA PATRONAL</t>
  </si>
  <si>
    <t>ALÍQUOTA BENEFICIÁRIOS</t>
  </si>
  <si>
    <t>TIPO DE ENTES FEDERATIVOS</t>
  </si>
  <si>
    <t>ESTADOS/DISTRITO FEDERAL</t>
  </si>
  <si>
    <t>CAPITAIS</t>
  </si>
  <si>
    <t>DEMAIS MUNICÍPIOS</t>
  </si>
  <si>
    <t>CO</t>
  </si>
  <si>
    <t>N</t>
  </si>
  <si>
    <t>NE</t>
  </si>
  <si>
    <t>S</t>
  </si>
  <si>
    <t>PROPORÇÃO</t>
  </si>
  <si>
    <t>TOTAL DE INVESTIMENTOS DOS RPPS (VALORES NOMINAIS INFORMADOS NO DAIR)</t>
  </si>
  <si>
    <t>PARCELAMENTOS</t>
  </si>
  <si>
    <t>IMÓVEIS</t>
  </si>
  <si>
    <t>DISPONIBILIDADES FINANCEIRAS</t>
  </si>
  <si>
    <t>INVESTIMENTOS NO EXTERIOR</t>
  </si>
  <si>
    <t>RENDA FIXA</t>
  </si>
  <si>
    <t>ESTADOS</t>
  </si>
  <si>
    <t>SEGMENTO</t>
  </si>
  <si>
    <t>ENTES</t>
  </si>
  <si>
    <t xml:space="preserve">RELAÇÃO ATIVOS PROVISÕES </t>
  </si>
  <si>
    <t>NÚMERO DE ENTES</t>
  </si>
  <si>
    <t>EXERCÍCIO</t>
  </si>
  <si>
    <t>ATIVOS</t>
  </si>
  <si>
    <t>APOSENTADOS</t>
  </si>
  <si>
    <t>PENSIONISTAS</t>
  </si>
  <si>
    <t>MILITARES</t>
  </si>
  <si>
    <t>INATIVOS</t>
  </si>
  <si>
    <t>REPRESENTATIVIDADE DOS SEGURADOS</t>
  </si>
  <si>
    <t>Autarquia</t>
  </si>
  <si>
    <t>Fundação de Direito Público</t>
  </si>
  <si>
    <t>Órgão da Administração Direta</t>
  </si>
  <si>
    <t>Outros</t>
  </si>
  <si>
    <t>NATUREZA JURIDICA</t>
  </si>
  <si>
    <t>NUMERO DE ENTES</t>
  </si>
  <si>
    <t>SERVIDORES</t>
  </si>
  <si>
    <t>GRUPOS</t>
  </si>
  <si>
    <t>UNIÃO</t>
  </si>
  <si>
    <t>ESTADOS E DF</t>
  </si>
  <si>
    <t>Investimentos no Exterior</t>
  </si>
  <si>
    <t>Disponibilidades Financeiras</t>
  </si>
  <si>
    <t>Imóveis</t>
  </si>
  <si>
    <t>Renda Variável e Investimentos Estruturados</t>
  </si>
  <si>
    <t>Renda Fixa</t>
  </si>
  <si>
    <t>Demais Bens, Direitos e Ativos</t>
  </si>
  <si>
    <t>EVOLUÇÃO DOS INVESTIMENTOS</t>
  </si>
  <si>
    <t>Terreno</t>
  </si>
  <si>
    <t>Prédio Residencial</t>
  </si>
  <si>
    <t>Prédio Comercial</t>
  </si>
  <si>
    <t>Outros - Imóveis</t>
  </si>
  <si>
    <t>Loja</t>
  </si>
  <si>
    <t>Casa</t>
  </si>
  <si>
    <t>Apartamento</t>
  </si>
  <si>
    <t>Títulos de Renda Fixa</t>
  </si>
  <si>
    <t>Fundo de Ações BDR Nível 1 - Art. 9º-A, III</t>
  </si>
  <si>
    <t>FI Multimercado - Aberto - Art. 8º, III</t>
  </si>
  <si>
    <t>FI Imobiliários - Art. 8º, IV, b</t>
  </si>
  <si>
    <t>FI em Participações - Art. 8º, IV, a</t>
  </si>
  <si>
    <t>FI de Ações - Índices c/ no mínimo 50 ações - Art. 8º, I, a</t>
  </si>
  <si>
    <t>FI de Ações - Geral - Art. 8º, II, a</t>
  </si>
  <si>
    <t>Títulos Públicos de emissão do TN - Art. 7º , I, a</t>
  </si>
  <si>
    <t>Poupança - Art. 7º, VI, b</t>
  </si>
  <si>
    <t>FI Renda Fixa "Referenciado" - Art. 7º, III, a</t>
  </si>
  <si>
    <t>FI Renda Fixa "Crédito Privado" - Art. 7º, VII, b</t>
  </si>
  <si>
    <t>FI Renda Fixa - Geral - Art. 7º, IV, a</t>
  </si>
  <si>
    <t>FI em Direitos Creditórios - Cota Sênior - Art. 7º, VII, a</t>
  </si>
  <si>
    <t>FI 100% títulos TN - Art. 7º, I, b</t>
  </si>
  <si>
    <t>CDB - Certificado de Depósito Bancário - Art. 7º, VI, a</t>
  </si>
  <si>
    <t>TIPO DE ATIVO</t>
  </si>
  <si>
    <t>RESULTADO</t>
  </si>
  <si>
    <t>DESPESA TOTAL</t>
  </si>
  <si>
    <t>RECEITA TOTAL</t>
  </si>
  <si>
    <t>COBERTURA PREVIDENCIÁRIA DE BENEFÍCIOS CONCEDIDOS</t>
  </si>
  <si>
    <t>FAIXAS</t>
  </si>
  <si>
    <t>COBERTURA PREVIDENCIÁRIA DE BENEFÍCIOS CONCEDIDOS E A CONCEDER</t>
  </si>
  <si>
    <t>0,0 - 0,1</t>
  </si>
  <si>
    <t>0,1 - 0,2</t>
  </si>
  <si>
    <t>0,2 - 0,3</t>
  </si>
  <si>
    <t>0,3 - 0,4</t>
  </si>
  <si>
    <t>0,4 - 0,5</t>
  </si>
  <si>
    <t>0,5 - 0,6</t>
  </si>
  <si>
    <t>0,6 - 0,7</t>
  </si>
  <si>
    <t>0,7 - 0,8</t>
  </si>
  <si>
    <t>0,8 - 0,9</t>
  </si>
  <si>
    <t>0,9 - 1,0</t>
  </si>
  <si>
    <t>MAIOR QUE 1,0</t>
  </si>
  <si>
    <t>EVOLUÇÃO DA DESPESA COM BENEFÍCIOS</t>
  </si>
  <si>
    <t>SEM AVALIAÇÃO</t>
  </si>
  <si>
    <t>SEGURADOS DA UNIÃO</t>
  </si>
  <si>
    <t>RESULTADO ATUARIAL</t>
  </si>
  <si>
    <t>2019</t>
  </si>
  <si>
    <t>ESTADOS/DF</t>
  </si>
  <si>
    <t>MUNICÍPIOS</t>
  </si>
  <si>
    <t>FCDF</t>
  </si>
  <si>
    <t xml:space="preserve">UNIÃO </t>
  </si>
  <si>
    <t>MUNICÍPIOS
(CAPITAIS E DEMAIS MUNICÍPIOS)</t>
  </si>
  <si>
    <t>UNIÃO - CIVIS</t>
  </si>
  <si>
    <t>DEMAIS¹</t>
  </si>
  <si>
    <t>RPPS ESTADOS</t>
  </si>
  <si>
    <t>Norte</t>
  </si>
  <si>
    <t xml:space="preserve">Nordeste </t>
  </si>
  <si>
    <t>Centro-oeste</t>
  </si>
  <si>
    <t>Sul</t>
  </si>
  <si>
    <t>Sudoeste</t>
  </si>
  <si>
    <t>Avalição 2012 Base 31/12/2011</t>
  </si>
  <si>
    <t>Avalição 2013 Base 31/12/2012</t>
  </si>
  <si>
    <t>Avalição 2014 Base 31/12/2013</t>
  </si>
  <si>
    <t>Avalição 2015 Base 31/12/2014</t>
  </si>
  <si>
    <t>Avalição 2016 Base 31/12/2015</t>
  </si>
  <si>
    <t>Avalição 2017 Base 31/12/2016</t>
  </si>
  <si>
    <t>Avalição 2018 Base 31/12/2017</t>
  </si>
  <si>
    <t>Avalição 2019 Base 31/12/2018</t>
  </si>
  <si>
    <t>ESTADO/DF</t>
  </si>
  <si>
    <t>GRANDE PORTE</t>
  </si>
  <si>
    <t>MÉDIO PORTE</t>
  </si>
  <si>
    <t>NÃO CLASSIFICADO</t>
  </si>
  <si>
    <t>PEQUENO PORTE</t>
  </si>
  <si>
    <t>SEGURADOS ATIVOS</t>
  </si>
  <si>
    <t>SEGURADOS
ATIVOS</t>
  </si>
  <si>
    <t>TIPO DE 
SEGURADO</t>
  </si>
  <si>
    <t>FCDF¹</t>
  </si>
  <si>
    <t>ETF - 100% Títulos Públicos - Art. 7º, I, c</t>
  </si>
  <si>
    <t>Fundo Investimento - Sufixo Investimento no Exterior - Art. 9-Aº, II</t>
  </si>
  <si>
    <t>0% - 10%</t>
  </si>
  <si>
    <t>10% - 20%</t>
  </si>
  <si>
    <t>20% - 30%</t>
  </si>
  <si>
    <t>30% - 40%</t>
  </si>
  <si>
    <t>40% - 50%</t>
  </si>
  <si>
    <t>50% - 60%</t>
  </si>
  <si>
    <t>60% - 70%</t>
  </si>
  <si>
    <t>70% - 80%</t>
  </si>
  <si>
    <t>80% - 90%</t>
  </si>
  <si>
    <t>90% - 100%</t>
  </si>
  <si>
    <t>REGIÃO</t>
  </si>
  <si>
    <t xml:space="preserve">APOSENTADOS </t>
  </si>
  <si>
    <t>MÉDIA</t>
  </si>
  <si>
    <t>Não Informado</t>
  </si>
  <si>
    <t>Tabela XIV.03 Natureza Jurídica por tipo e região</t>
  </si>
  <si>
    <t>QUANTIDADE RPPS</t>
  </si>
  <si>
    <t>ALIQUOTA ENTE CUSTO NORMAL</t>
  </si>
  <si>
    <t>ALIQUOTA SEGURADO</t>
  </si>
  <si>
    <t>Tabela XIV.07 Quantidade de segurados Civis por grupo e região - RPPS de Estados, Distrito Federal e Municípios</t>
  </si>
  <si>
    <t>Tabela XIV.04 Quantidade de Segurados Civis por grupo - RPPS de Estados, Distrito Federal e Municípios</t>
  </si>
  <si>
    <t>Tabela XIV.05 Quantidade de Segurados Civis por região - RPPS de Estados, Distrito Federal e Municípios</t>
  </si>
  <si>
    <t>Tabela XIV.09 Média de Remuneração Civis dos RPPS de Estados, Distrito Federal e Municípios por região e grupo</t>
  </si>
  <si>
    <t xml:space="preserve">Tabela XIV.12 Resultado Atuarial da União, Estados, Municípios e Fundo Constitucional do Distrito Federal - FCDF </t>
  </si>
  <si>
    <t>2020</t>
  </si>
  <si>
    <t>RESULTADO FINANCEIRO ESTIMADO</t>
  </si>
  <si>
    <t>NÚMERO DE SERVIDORES - civis e militares</t>
  </si>
  <si>
    <t>CIVIS</t>
  </si>
  <si>
    <t>Tabela XIV.08 Quantidade de segurados do Sistema de Proteção Social dos Militares dos Estados e Distrito Federal</t>
  </si>
  <si>
    <t>Tabela XIV.13 Investimentos dos RPPS dos Estados, Distrito Federal e Municípios por tipo</t>
  </si>
  <si>
    <t>Nota¹: No grupo "Demais" foram considerados Extinto IPC; sentenças judiciais; e outras despesas previdenciárias. Em 2019, 2020 e 2021 este grupo foi reclassificado pois não informação disponível.</t>
  </si>
  <si>
    <t>AUTARQUIA</t>
  </si>
  <si>
    <t>FUNDAÇÃO DE DIREITO PÚBLICO</t>
  </si>
  <si>
    <t>NÃO INFORMADO</t>
  </si>
  <si>
    <t>2021</t>
  </si>
  <si>
    <t>Tabela XIV.10 Número de Segurados civis e millitares por origem</t>
  </si>
  <si>
    <t>Fundos de Investimento - 100% Títulos Públicos SELIC - Art. 7º, I, b</t>
  </si>
  <si>
    <t>Fundos de Investimento em Direitos Creditórios (FIDC) - Cota Sênior - Art. 7º, V, a</t>
  </si>
  <si>
    <t>Fundos de Investimento em Índices de Mercado (ETF) - 100% Títulos Públicos - Art. 7º, I, c</t>
  </si>
  <si>
    <t>Fundos de Investimento em Renda Fixa - Crédito Privado - Art. 7º, V, b</t>
  </si>
  <si>
    <t>Fundos de Investimento em Renda Fixa - Geral - Art. 7º, III, a</t>
  </si>
  <si>
    <t>Fundos de Investimentos em Índices de Mercado (ETF) - Renda Fixa - Art. 7º, III, b</t>
  </si>
  <si>
    <t>Títulos Tesouro Nacional</t>
  </si>
  <si>
    <t>Fundos de Investimento em Ações - Art. 8º, I</t>
  </si>
  <si>
    <t>Fundos de Investimento em Índices de Mercado (ETF) - Renda Variável - Art. 8º, II</t>
  </si>
  <si>
    <t>Fundos de Investimento em Ações - BDR Nível I - Art. 9º, III</t>
  </si>
  <si>
    <t>Investimentos Estruturados</t>
  </si>
  <si>
    <t>Fundos de Investimento em Participações (FIP) - Art. 10, II</t>
  </si>
  <si>
    <t>Fundos de Investimento Multimercado (FIM) - Art. 10, I</t>
  </si>
  <si>
    <t>Outros Ativos Não Enquadrados na Resolução CMN</t>
  </si>
  <si>
    <t>Royalties</t>
  </si>
  <si>
    <t>Valores Mobiliários</t>
  </si>
  <si>
    <t>Total Geral</t>
  </si>
  <si>
    <t>RELAÇÃO ATIVO vs INATIVO</t>
  </si>
  <si>
    <t>TIPO DE ENTES
FEDERATIVOS</t>
  </si>
  <si>
    <t>SPSM</t>
  </si>
  <si>
    <t>SISTEMA DE PROTEÇÃO SOCIAL DOS MILITARES - SPSM</t>
  </si>
  <si>
    <t>BENEFICIÁRIOS
INATIVOS</t>
  </si>
  <si>
    <t>SPSM³</t>
  </si>
  <si>
    <t>Resultado Financeiro dos RPPS e SPSM dos Estados, Distrito Federal, Municípios, União e FCDF – em R$ bilhões</t>
  </si>
  <si>
    <t>TOTAL MUNICÍPIOS</t>
  </si>
  <si>
    <t>MILITARES ATIVOS</t>
  </si>
  <si>
    <t>MILITARES INATIVOS</t>
  </si>
  <si>
    <t xml:space="preserve">PENSIONISTAS </t>
  </si>
  <si>
    <t>UNIÃO RPPS CIVIS¹</t>
  </si>
  <si>
    <t xml:space="preserve">² Sistema de Proteção Social dos Militares 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</si>
  <si>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O GOVERNO DO ESTADO DE SÃO PAULO - SP, mais uma vez, não apresentou o referido demonstrativo.</t>
    </r>
  </si>
  <si>
    <t>Ativos de Renda Fixa Emitidos por Instituições Financeiras - Art. 7º, IV</t>
  </si>
  <si>
    <t>Fundos de Investimento em Debêntures de Infraestrutura - Art. 7º, V, c</t>
  </si>
  <si>
    <t>Operações compromissadas - 100% Títulos Públicos SELIC - Art. 7º, II</t>
  </si>
  <si>
    <t>Títulos Públicos de Emissão do Tesouro Nacional - SELIC - Art. 7º, I, a</t>
  </si>
  <si>
    <t>Fundos Imobiliários</t>
  </si>
  <si>
    <t>Fundos de Investimento Imobiliário (FII) - Art. 11</t>
  </si>
  <si>
    <t>Fundos de Investimento - Investimento no Exterior - Art. 9º, II</t>
  </si>
  <si>
    <t>Fundos de Investimento em Renda Fixa - Dívida Externa - Art. 9º, I</t>
  </si>
  <si>
    <t>Empréstimos Consignados</t>
  </si>
  <si>
    <t>Empréstimos Consignados - Art. 12</t>
  </si>
  <si>
    <t>UNIÃO - MILITARES²</t>
  </si>
  <si>
    <t>Nota²: RREO-Anexo 04.2</t>
  </si>
  <si>
    <t>FCDF³</t>
  </si>
  <si>
    <t>Nota³: RREO-Anexo 04.1</t>
  </si>
  <si>
    <t>Adm Direta</t>
  </si>
  <si>
    <t>Fundação Direito Público</t>
  </si>
  <si>
    <t>UNIÃO MILITARES³</t>
  </si>
  <si>
    <t>Tabela XIV.02 Regime Previdenciário, distribuição por UF, em 2023</t>
  </si>
  <si>
    <t>Fonte: CADPREV, extração em 09/2024.</t>
  </si>
  <si>
    <t xml:space="preserve">Fonte: STN - Relatório Resumido de Execução Orçamentária - RREO de 2023, com dados históricos da execução orçamentária referente a 2017 a 2022. Siconfi - Sistema de Informações contabeis e fiscais do Setor Público Brasileiro  </t>
  </si>
  <si>
    <t>FI 100% títulos TN</t>
  </si>
  <si>
    <t>FI de Renda Fixa</t>
  </si>
  <si>
    <t>Fundo/Classe de Investimento em Renda Fixa - Crédito Privado - Art. 7º, V, b</t>
  </si>
  <si>
    <t>Renda Variável</t>
  </si>
  <si>
    <t>Demais ativos não 
enquadrados na Resolução CMN</t>
  </si>
  <si>
    <t>SALDO ESTIMADO EM INVESTIMENTOS EM 12/2023</t>
  </si>
  <si>
    <t>DEMAIS
MUNICÍPIOS</t>
  </si>
  <si>
    <t>Administração Direta</t>
  </si>
  <si>
    <t>Avalição 2020 Base 31/12/2019</t>
  </si>
  <si>
    <t>Avalição 2021 Base 31/12/2020</t>
  </si>
  <si>
    <t>Avalição 2022 Base 31/12/2021</t>
  </si>
  <si>
    <t>Avalição 2023 Base 31/12/2022</t>
  </si>
  <si>
    <t>Avalição 2024 Base 31/12/2023</t>
  </si>
  <si>
    <t>Fonte: CADPREV, extração em 09/2024 e Avaliação Atuarial da União 2024.</t>
  </si>
  <si>
    <t>Emprestimos Consignados</t>
  </si>
  <si>
    <t>EMPRÉSTIMOS CONSIGNADOS</t>
  </si>
  <si>
    <t>FUNDOS IMOBILIÁRIOS</t>
  </si>
  <si>
    <t>INVESTIMENTOS ESTRUTURADOS</t>
  </si>
  <si>
    <t>SALDO DE PARCELAMENTOS</t>
  </si>
  <si>
    <t>RENDA VARIÁVEL E ESTRUTURADOS</t>
  </si>
  <si>
    <t>ATIVOS NÃO ENQUADRADOS</t>
  </si>
  <si>
    <t>ADMINISTRAÇÃO DIRETA</t>
  </si>
  <si>
    <t>Utilizado como fonte primária o DRAA 2024, conforme ISP 2024. Não havendo este demonstrativo, utilizou-se o último DIPR recepcionado relativo ao exercício 2023. Na ausência deste, tomou-se os valores existente no último DRAA disponível. Todos os demonstrativos extraídos em 09/2024.</t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</si>
  <si>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</t>
    </r>
    <r>
      <rPr>
        <u/>
        <sz val="10"/>
        <color theme="1" tint="0.34998626667073579"/>
        <rFont val="Calibri"/>
        <family val="2"/>
        <scheme val="minor"/>
      </rPr>
      <t>O número de segurados militares é 947.580</t>
    </r>
    <r>
      <rPr>
        <sz val="10"/>
        <color theme="1" tint="0.34998626667073579"/>
        <rFont val="Calibri"/>
        <family val="2"/>
        <scheme val="minor"/>
      </rPr>
      <t xml:space="preserve"> (incluindo FCDF).</t>
    </r>
  </si>
  <si>
    <r>
      <t xml:space="preserve">Tabela XIV.06 Quantidade de segurados civis dos RPPS dos Estados, Distrito Federal e Municípios e </t>
    </r>
    <r>
      <rPr>
        <b/>
        <u/>
        <sz val="12"/>
        <color theme="4" tint="0.39997558519241921"/>
        <rFont val="Calibri"/>
        <family val="2"/>
        <scheme val="minor"/>
      </rPr>
      <t>Militares</t>
    </r>
    <r>
      <rPr>
        <b/>
        <sz val="12"/>
        <color theme="4" tint="0.39997558519241921"/>
        <rFont val="Calibri"/>
        <family val="2"/>
        <scheme val="minor"/>
      </rPr>
      <t xml:space="preserve"> dos Estados e Distrito Federal (Evolução 2007 a 2024)</t>
    </r>
  </si>
  <si>
    <t>APONSENTADOS</t>
  </si>
  <si>
    <t>¹ Avaliação Atuarial da União 2024.</t>
  </si>
  <si>
    <t>³ Ministério da Defesa.</t>
  </si>
  <si>
    <t>Tabela XIV.01 Regime Previdenciário de Estados, Distrito Federal e Municípios (Evolução 2007 a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</si>
</sst>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%"/>
    <numFmt numFmtId="165" formatCode="0.0"/>
    <numFmt numFmtId="166" formatCode="#,##0.000"/>
    <numFmt numFmtId="167" formatCode="#,##0.0"/>
    <numFmt numFmtId="168" formatCode="#,##0.0_ ;\-#,##0.0\ "/>
    <numFmt numFmtId="169" formatCode="_-* #,##0_-;\-* #,##0_-;_-* &quot;-&quot;?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name val="Arial"/>
      <family val="2"/>
    </font>
    <font>
      <sz val="8"/>
      <color theme="1" tint="0.249977111117893"/>
      <name val="Tahom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363636"/>
      <name val="Tahoma"/>
      <family val="2"/>
    </font>
    <font>
      <b/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rgb="FF363636"/>
      <name val="Tahoma"/>
      <family val="2"/>
    </font>
    <font>
      <sz val="8"/>
      <color theme="1" tint="0.34998626667073579"/>
      <name val="Calibri"/>
      <family val="2"/>
      <scheme val="minor"/>
    </font>
    <font>
      <sz val="8"/>
      <color theme="1" tint="0.34998626667073579"/>
      <name val="Tahoma"/>
      <family val="2"/>
    </font>
    <font>
      <b/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u/>
      <sz val="10"/>
      <color theme="1" tint="0.34998626667073579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sz val="8"/>
      <color theme="1" tint="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8"/>
      <color rgb="FFFFFF00"/>
      <name val="Calibri"/>
      <family val="2"/>
      <scheme val="minor"/>
    </font>
    <font>
      <b/>
      <u/>
      <sz val="12"/>
      <color theme="4" tint="0.39997558519241921"/>
      <name val="Calibri"/>
      <family val="2"/>
      <scheme val="minor"/>
    </font>
    <font>
      <sz val="8"/>
      <color theme="1" tint="0.249977111117893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CDCDC"/>
      </left>
      <right style="thin">
        <color rgb="FFDCDCDC"/>
      </right>
      <top style="medium">
        <color rgb="FFDCDCDC"/>
      </top>
      <bottom style="thin">
        <color rgb="FFDCDCDC"/>
      </bottom>
      <diagonal/>
    </border>
    <border>
      <left style="thin">
        <color rgb="FFDCDCDC"/>
      </left>
      <right/>
      <top style="thin">
        <color rgb="FFDCDCDC"/>
      </top>
      <bottom style="thin">
        <color rgb="FFDCDCDC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/>
      <diagonal/>
    </border>
    <border>
      <left style="thin">
        <color rgb="FFDCDCDC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4" tint="0.39997558519241921"/>
      </left>
      <right/>
      <top style="thin">
        <color theme="1" tint="0.24994659260841701"/>
      </top>
      <bottom/>
      <diagonal/>
    </border>
    <border>
      <left/>
      <right style="thin">
        <color theme="4" tint="0.39997558519241921"/>
      </right>
      <top style="thin">
        <color theme="1" tint="0.2499465926084170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164" fontId="2" fillId="0" borderId="0" xfId="1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4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166" fontId="9" fillId="7" borderId="3" xfId="0" applyNumberFormat="1" applyFont="1" applyFill="1" applyBorder="1" applyAlignment="1">
      <alignment horizontal="right" vertical="center"/>
    </xf>
    <xf numFmtId="3" fontId="9" fillId="7" borderId="3" xfId="0" applyNumberFormat="1" applyFont="1" applyFill="1" applyBorder="1" applyAlignment="1">
      <alignment horizontal="right" vertical="center"/>
    </xf>
    <xf numFmtId="0" fontId="8" fillId="6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4" fontId="0" fillId="0" borderId="0" xfId="1" applyNumberFormat="1" applyFont="1"/>
    <xf numFmtId="0" fontId="0" fillId="0" borderId="0" xfId="0" applyAlignment="1">
      <alignment horizontal="left"/>
    </xf>
    <xf numFmtId="165" fontId="6" fillId="0" borderId="0" xfId="0" applyNumberFormat="1" applyFont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left" vertical="center"/>
    </xf>
    <xf numFmtId="167" fontId="2" fillId="0" borderId="0" xfId="0" applyNumberFormat="1" applyFont="1"/>
    <xf numFmtId="165" fontId="2" fillId="0" borderId="1" xfId="0" applyNumberFormat="1" applyFont="1" applyBorder="1"/>
    <xf numFmtId="3" fontId="9" fillId="0" borderId="1" xfId="0" applyNumberFormat="1" applyFont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168" fontId="2" fillId="0" borderId="0" xfId="5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5" fontId="2" fillId="0" borderId="0" xfId="0" applyNumberFormat="1" applyFont="1"/>
    <xf numFmtId="3" fontId="2" fillId="0" borderId="1" xfId="0" applyNumberFormat="1" applyFont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vertical="center"/>
    </xf>
    <xf numFmtId="3" fontId="13" fillId="0" borderId="0" xfId="0" applyNumberFormat="1" applyFont="1"/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3" fontId="16" fillId="0" borderId="0" xfId="0" applyNumberFormat="1" applyFont="1" applyAlignment="1">
      <alignment vertical="center"/>
    </xf>
    <xf numFmtId="0" fontId="16" fillId="0" borderId="0" xfId="0" applyFont="1"/>
    <xf numFmtId="0" fontId="17" fillId="0" borderId="0" xfId="0" applyFont="1"/>
    <xf numFmtId="3" fontId="16" fillId="0" borderId="0" xfId="0" applyNumberFormat="1" applyFont="1"/>
    <xf numFmtId="0" fontId="8" fillId="0" borderId="0" xfId="0" applyFont="1"/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0" xfId="0" applyFont="1"/>
    <xf numFmtId="4" fontId="0" fillId="0" borderId="0" xfId="0" applyNumberFormat="1"/>
    <xf numFmtId="169" fontId="0" fillId="0" borderId="0" xfId="0" applyNumberFormat="1" applyAlignment="1">
      <alignment horizontal="left"/>
    </xf>
    <xf numFmtId="169" fontId="0" fillId="0" borderId="0" xfId="0" applyNumberFormat="1"/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65" fontId="17" fillId="0" borderId="0" xfId="0" applyNumberFormat="1" applyFont="1" applyAlignment="1">
      <alignment vertical="center"/>
    </xf>
    <xf numFmtId="3" fontId="0" fillId="0" borderId="0" xfId="0" applyNumberFormat="1"/>
    <xf numFmtId="0" fontId="11" fillId="3" borderId="0" xfId="0" applyFont="1" applyFill="1" applyAlignment="1">
      <alignment horizontal="center" vertical="center" wrapText="1"/>
    </xf>
    <xf numFmtId="165" fontId="2" fillId="9" borderId="1" xfId="0" applyNumberFormat="1" applyFont="1" applyFill="1" applyBorder="1"/>
    <xf numFmtId="167" fontId="0" fillId="0" borderId="0" xfId="0" applyNumberFormat="1"/>
    <xf numFmtId="3" fontId="13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0" borderId="9" xfId="0" applyFont="1" applyBorder="1"/>
    <xf numFmtId="3" fontId="13" fillId="0" borderId="9" xfId="0" applyNumberFormat="1" applyFont="1" applyBorder="1"/>
    <xf numFmtId="164" fontId="13" fillId="0" borderId="9" xfId="1" applyNumberFormat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vertical="center"/>
    </xf>
    <xf numFmtId="3" fontId="13" fillId="0" borderId="9" xfId="0" applyNumberFormat="1" applyFont="1" applyBorder="1" applyAlignment="1">
      <alignment vertical="center"/>
    </xf>
    <xf numFmtId="49" fontId="13" fillId="0" borderId="9" xfId="0" applyNumberFormat="1" applyFont="1" applyBorder="1" applyAlignment="1">
      <alignment horizontal="left"/>
    </xf>
    <xf numFmtId="3" fontId="13" fillId="0" borderId="9" xfId="1" applyNumberFormat="1" applyFont="1" applyFill="1" applyBorder="1"/>
    <xf numFmtId="49" fontId="13" fillId="0" borderId="9" xfId="0" applyNumberFormat="1" applyFont="1" applyBorder="1" applyAlignment="1">
      <alignment horizontal="left" vertical="center"/>
    </xf>
    <xf numFmtId="3" fontId="13" fillId="0" borderId="9" xfId="1" applyNumberFormat="1" applyFont="1" applyFill="1" applyBorder="1" applyAlignment="1">
      <alignment vertical="center"/>
    </xf>
    <xf numFmtId="4" fontId="13" fillId="0" borderId="9" xfId="0" applyNumberFormat="1" applyFont="1" applyBorder="1" applyAlignment="1">
      <alignment vertical="center"/>
    </xf>
    <xf numFmtId="0" fontId="13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167" fontId="2" fillId="0" borderId="9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3" fontId="5" fillId="0" borderId="0" xfId="2" applyNumberFormat="1"/>
    <xf numFmtId="49" fontId="13" fillId="0" borderId="11" xfId="0" applyNumberFormat="1" applyFont="1" applyBorder="1" applyAlignment="1">
      <alignment horizontal="left"/>
    </xf>
    <xf numFmtId="3" fontId="13" fillId="0" borderId="11" xfId="0" applyNumberFormat="1" applyFont="1" applyBorder="1"/>
    <xf numFmtId="3" fontId="13" fillId="0" borderId="11" xfId="1" applyNumberFormat="1" applyFont="1" applyFill="1" applyBorder="1"/>
    <xf numFmtId="164" fontId="13" fillId="0" borderId="11" xfId="1" applyNumberFormat="1" applyFont="1" applyFill="1" applyBorder="1"/>
    <xf numFmtId="49" fontId="13" fillId="0" borderId="10" xfId="0" applyNumberFormat="1" applyFont="1" applyBorder="1" applyAlignment="1">
      <alignment horizontal="left"/>
    </xf>
    <xf numFmtId="3" fontId="13" fillId="0" borderId="10" xfId="0" applyNumberFormat="1" applyFont="1" applyBorder="1"/>
    <xf numFmtId="3" fontId="13" fillId="0" borderId="10" xfId="1" applyNumberFormat="1" applyFont="1" applyFill="1" applyBorder="1"/>
    <xf numFmtId="3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3" fontId="20" fillId="0" borderId="0" xfId="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3" fontId="13" fillId="10" borderId="9" xfId="0" applyNumberFormat="1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167" fontId="2" fillId="0" borderId="13" xfId="0" applyNumberFormat="1" applyFont="1" applyBorder="1" applyAlignment="1">
      <alignment vertical="center"/>
    </xf>
    <xf numFmtId="0" fontId="6" fillId="0" borderId="0" xfId="0" applyFont="1" applyAlignment="1">
      <alignment horizontal="left" vertical="top" wrapText="1"/>
    </xf>
    <xf numFmtId="165" fontId="2" fillId="9" borderId="0" xfId="0" applyNumberFormat="1" applyFont="1" applyFill="1"/>
    <xf numFmtId="0" fontId="1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3" fontId="13" fillId="0" borderId="9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/>
    </xf>
    <xf numFmtId="3" fontId="11" fillId="11" borderId="9" xfId="0" applyNumberFormat="1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center" vertical="center"/>
    </xf>
    <xf numFmtId="3" fontId="4" fillId="11" borderId="9" xfId="0" applyNumberFormat="1" applyFont="1" applyFill="1" applyBorder="1" applyAlignment="1">
      <alignment vertical="center"/>
    </xf>
    <xf numFmtId="0" fontId="4" fillId="11" borderId="9" xfId="0" applyFont="1" applyFill="1" applyBorder="1" applyAlignment="1">
      <alignment vertical="center"/>
    </xf>
    <xf numFmtId="164" fontId="11" fillId="11" borderId="9" xfId="1" applyNumberFormat="1" applyFont="1" applyFill="1" applyBorder="1" applyAlignment="1">
      <alignment vertical="center"/>
    </xf>
    <xf numFmtId="0" fontId="26" fillId="0" borderId="0" xfId="0" applyFont="1"/>
    <xf numFmtId="0" fontId="4" fillId="11" borderId="9" xfId="0" applyFont="1" applyFill="1" applyBorder="1" applyAlignment="1">
      <alignment horizontal="center" vertical="center" wrapText="1"/>
    </xf>
    <xf numFmtId="49" fontId="4" fillId="11" borderId="9" xfId="0" applyNumberFormat="1" applyFont="1" applyFill="1" applyBorder="1" applyAlignment="1">
      <alignment horizontal="left" vertical="center"/>
    </xf>
    <xf numFmtId="4" fontId="4" fillId="11" borderId="9" xfId="0" applyNumberFormat="1" applyFont="1" applyFill="1" applyBorder="1" applyAlignment="1">
      <alignment vertical="center"/>
    </xf>
    <xf numFmtId="0" fontId="13" fillId="12" borderId="9" xfId="0" applyFont="1" applyFill="1" applyBorder="1" applyAlignment="1">
      <alignment vertical="center"/>
    </xf>
    <xf numFmtId="167" fontId="2" fillId="0" borderId="0" xfId="0" applyNumberFormat="1" applyFont="1" applyAlignment="1">
      <alignment vertical="center"/>
    </xf>
    <xf numFmtId="0" fontId="4" fillId="11" borderId="13" xfId="0" applyFont="1" applyFill="1" applyBorder="1" applyAlignment="1">
      <alignment horizontal="left" vertical="center"/>
    </xf>
    <xf numFmtId="0" fontId="4" fillId="11" borderId="13" xfId="0" applyFont="1" applyFill="1" applyBorder="1" applyAlignment="1">
      <alignment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167" fontId="4" fillId="11" borderId="13" xfId="0" applyNumberFormat="1" applyFont="1" applyFill="1" applyBorder="1" applyAlignment="1">
      <alignment vertical="center"/>
    </xf>
    <xf numFmtId="4" fontId="4" fillId="11" borderId="13" xfId="0" applyNumberFormat="1" applyFont="1" applyFill="1" applyBorder="1" applyAlignment="1">
      <alignment vertical="center"/>
    </xf>
    <xf numFmtId="0" fontId="27" fillId="12" borderId="13" xfId="0" applyFont="1" applyFill="1" applyBorder="1" applyAlignment="1">
      <alignment vertical="center"/>
    </xf>
    <xf numFmtId="167" fontId="27" fillId="12" borderId="13" xfId="0" applyNumberFormat="1" applyFont="1" applyFill="1" applyBorder="1" applyAlignment="1">
      <alignment vertical="center"/>
    </xf>
    <xf numFmtId="167" fontId="27" fillId="12" borderId="0" xfId="0" applyNumberFormat="1" applyFont="1" applyFill="1" applyAlignment="1">
      <alignment vertical="center"/>
    </xf>
    <xf numFmtId="0" fontId="23" fillId="11" borderId="14" xfId="0" applyFont="1" applyFill="1" applyBorder="1" applyAlignment="1">
      <alignment horizontal="centerContinuous" vertical="center"/>
    </xf>
    <xf numFmtId="0" fontId="22" fillId="11" borderId="14" xfId="0" applyFont="1" applyFill="1" applyBorder="1" applyAlignment="1">
      <alignment horizontal="centerContinuous" vertical="center"/>
    </xf>
    <xf numFmtId="0" fontId="26" fillId="0" borderId="0" xfId="0" applyFont="1" applyAlignment="1">
      <alignment vertical="center"/>
    </xf>
    <xf numFmtId="0" fontId="28" fillId="11" borderId="14" xfId="0" applyFont="1" applyFill="1" applyBorder="1" applyAlignment="1">
      <alignment horizontal="centerContinuous" vertical="center"/>
    </xf>
    <xf numFmtId="0" fontId="29" fillId="0" borderId="0" xfId="0" applyFont="1" applyAlignment="1">
      <alignment vertical="center"/>
    </xf>
    <xf numFmtId="0" fontId="0" fillId="9" borderId="0" xfId="0" applyFill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3" fontId="13" fillId="0" borderId="1" xfId="0" applyNumberFormat="1" applyFont="1" applyBorder="1"/>
    <xf numFmtId="0" fontId="11" fillId="11" borderId="9" xfId="0" applyFont="1" applyFill="1" applyBorder="1" applyAlignment="1">
      <alignment horizontal="center" vertical="center"/>
    </xf>
    <xf numFmtId="0" fontId="11" fillId="11" borderId="9" xfId="0" applyFont="1" applyFill="1" applyBorder="1" applyAlignment="1">
      <alignment horizontal="center" vertical="center" wrapText="1"/>
    </xf>
    <xf numFmtId="0" fontId="33" fillId="11" borderId="9" xfId="0" applyFont="1" applyFill="1" applyBorder="1" applyAlignment="1">
      <alignment horizontal="center" vertical="center" wrapText="1"/>
    </xf>
    <xf numFmtId="167" fontId="4" fillId="11" borderId="9" xfId="0" applyNumberFormat="1" applyFont="1" applyFill="1" applyBorder="1" applyAlignment="1">
      <alignment vertical="center"/>
    </xf>
    <xf numFmtId="0" fontId="9" fillId="7" borderId="0" xfId="0" applyFont="1" applyFill="1" applyAlignment="1">
      <alignment horizontal="center" vertical="center"/>
    </xf>
    <xf numFmtId="0" fontId="9" fillId="7" borderId="16" xfId="0" applyFont="1" applyFill="1" applyBorder="1" applyAlignment="1">
      <alignment horizontal="left" vertical="center"/>
    </xf>
    <xf numFmtId="0" fontId="26" fillId="0" borderId="0" xfId="0" applyFont="1" applyAlignment="1">
      <alignment horizontal="left"/>
    </xf>
    <xf numFmtId="0" fontId="4" fillId="11" borderId="13" xfId="0" applyFont="1" applyFill="1" applyBorder="1" applyAlignment="1">
      <alignment horizontal="center" vertical="center" wrapText="1"/>
    </xf>
    <xf numFmtId="49" fontId="4" fillId="11" borderId="13" xfId="0" applyNumberFormat="1" applyFont="1" applyFill="1" applyBorder="1" applyAlignment="1">
      <alignment horizontal="left"/>
    </xf>
    <xf numFmtId="3" fontId="4" fillId="11" borderId="13" xfId="0" applyNumberFormat="1" applyFont="1" applyFill="1" applyBorder="1"/>
    <xf numFmtId="164" fontId="4" fillId="11" borderId="13" xfId="1" applyNumberFormat="1" applyFont="1" applyFill="1" applyBorder="1"/>
    <xf numFmtId="0" fontId="4" fillId="14" borderId="9" xfId="0" applyFont="1" applyFill="1" applyBorder="1" applyAlignment="1">
      <alignment horizontal="center" vertical="center" wrapText="1"/>
    </xf>
    <xf numFmtId="0" fontId="4" fillId="11" borderId="9" xfId="0" applyFont="1" applyFill="1" applyBorder="1" applyAlignment="1">
      <alignment horizontal="left" vertical="center"/>
    </xf>
    <xf numFmtId="3" fontId="4" fillId="11" borderId="9" xfId="0" applyNumberFormat="1" applyFont="1" applyFill="1" applyBorder="1" applyAlignment="1">
      <alignment horizontal="right" vertical="center"/>
    </xf>
    <xf numFmtId="0" fontId="11" fillId="11" borderId="12" xfId="0" applyFont="1" applyFill="1" applyBorder="1" applyAlignment="1">
      <alignment horizontal="center" vertical="center" wrapText="1"/>
    </xf>
    <xf numFmtId="0" fontId="4" fillId="11" borderId="14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" fillId="11" borderId="0" xfId="0" applyFont="1" applyFill="1" applyAlignment="1">
      <alignment vertical="center"/>
    </xf>
    <xf numFmtId="0" fontId="4" fillId="11" borderId="21" xfId="0" applyFont="1" applyFill="1" applyBorder="1" applyAlignment="1">
      <alignment horizontal="center" vertical="center"/>
    </xf>
    <xf numFmtId="0" fontId="4" fillId="11" borderId="21" xfId="0" applyFont="1" applyFill="1" applyBorder="1" applyAlignment="1">
      <alignment horizontal="center" vertical="center" wrapText="1"/>
    </xf>
    <xf numFmtId="0" fontId="4" fillId="11" borderId="22" xfId="0" applyFont="1" applyFill="1" applyBorder="1" applyAlignment="1">
      <alignment horizontal="center" vertical="center"/>
    </xf>
    <xf numFmtId="0" fontId="35" fillId="13" borderId="23" xfId="0" applyFont="1" applyFill="1" applyBorder="1" applyAlignment="1">
      <alignment vertical="center"/>
    </xf>
    <xf numFmtId="4" fontId="35" fillId="13" borderId="15" xfId="0" applyNumberFormat="1" applyFont="1" applyFill="1" applyBorder="1" applyAlignment="1">
      <alignment vertical="center"/>
    </xf>
    <xf numFmtId="4" fontId="35" fillId="13" borderId="24" xfId="0" applyNumberFormat="1" applyFont="1" applyFill="1" applyBorder="1" applyAlignment="1">
      <alignment vertical="center"/>
    </xf>
    <xf numFmtId="0" fontId="35" fillId="0" borderId="25" xfId="0" applyFont="1" applyBorder="1" applyAlignment="1">
      <alignment vertical="center"/>
    </xf>
    <xf numFmtId="4" fontId="35" fillId="0" borderId="17" xfId="0" applyNumberFormat="1" applyFont="1" applyBorder="1" applyAlignment="1">
      <alignment vertical="center"/>
    </xf>
    <xf numFmtId="4" fontId="35" fillId="0" borderId="26" xfId="0" applyNumberFormat="1" applyFont="1" applyBorder="1" applyAlignment="1">
      <alignment vertical="center"/>
    </xf>
    <xf numFmtId="0" fontId="35" fillId="13" borderId="25" xfId="0" applyFont="1" applyFill="1" applyBorder="1" applyAlignment="1">
      <alignment vertical="center"/>
    </xf>
    <xf numFmtId="4" fontId="35" fillId="13" borderId="17" xfId="0" applyNumberFormat="1" applyFont="1" applyFill="1" applyBorder="1" applyAlignment="1">
      <alignment vertical="center"/>
    </xf>
    <xf numFmtId="4" fontId="35" fillId="13" borderId="26" xfId="0" applyNumberFormat="1" applyFont="1" applyFill="1" applyBorder="1" applyAlignment="1">
      <alignment vertical="center"/>
    </xf>
    <xf numFmtId="0" fontId="35" fillId="13" borderId="25" xfId="0" applyFont="1" applyFill="1" applyBorder="1" applyAlignment="1">
      <alignment horizontal="left" vertical="center"/>
    </xf>
    <xf numFmtId="0" fontId="4" fillId="11" borderId="18" xfId="0" applyFont="1" applyFill="1" applyBorder="1" applyAlignment="1">
      <alignment vertical="center"/>
    </xf>
    <xf numFmtId="4" fontId="4" fillId="11" borderId="19" xfId="0" applyNumberFormat="1" applyFont="1" applyFill="1" applyBorder="1" applyAlignment="1">
      <alignment vertical="center"/>
    </xf>
    <xf numFmtId="4" fontId="4" fillId="11" borderId="20" xfId="0" applyNumberFormat="1" applyFont="1" applyFill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4" fillId="11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center" vertical="center"/>
    </xf>
  </cellXfs>
  <cellStyles count="7">
    <cellStyle name="Normal" xfId="0" builtinId="0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Porcentagem" xfId="1" builtinId="5"/>
    <cellStyle name="Vírgula" xfId="5" builtinId="3"/>
    <cellStyle name="Vírgula 2" xfId="6" xr:uid="{4AC64505-D7F0-4DDC-AEBE-E9227CC84B5E}"/>
  </cellStyles>
  <dxfs count="0"/>
  <tableStyles count="0" defaultTableStyle="TableStyleMedium2" defaultPivotStyle="PivotStyleLight16"/>
  <colors>
    <mruColors>
      <color rgb="FFB3CB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1.xml"/><Relationship Id="rId18" Type="http://schemas.openxmlformats.org/officeDocument/2006/relationships/chartsheet" Target="chartsheets/sheet6.xml"/><Relationship Id="rId26" Type="http://schemas.openxmlformats.org/officeDocument/2006/relationships/chartsheet" Target="chartsheets/sheet14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5.xml"/><Relationship Id="rId25" Type="http://schemas.openxmlformats.org/officeDocument/2006/relationships/chartsheet" Target="chartsheets/sheet13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4.xml"/><Relationship Id="rId20" Type="http://schemas.openxmlformats.org/officeDocument/2006/relationships/chartsheet" Target="chartsheets/sheet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12.xml"/><Relationship Id="rId32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23" Type="http://schemas.openxmlformats.org/officeDocument/2006/relationships/chartsheet" Target="chartsheets/sheet11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7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hartsheet" Target="chartsheets/sheet10.xml"/><Relationship Id="rId27" Type="http://schemas.openxmlformats.org/officeDocument/2006/relationships/worksheet" Target="worksheets/sheet13.xml"/><Relationship Id="rId30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Comparativo entre os Regimes Próprios e</a:t>
            </a:r>
            <a:r>
              <a:rPr lang="pt-BR" b="1" baseline="0"/>
              <a:t> Geral </a:t>
            </a:r>
            <a:r>
              <a:rPr lang="pt-BR" b="1"/>
              <a:t>por Região</a:t>
            </a:r>
          </a:p>
        </c:rich>
      </c:tx>
      <c:layout>
        <c:manualLayout>
          <c:xMode val="edge"/>
          <c:yMode val="edge"/>
          <c:x val="0.27288500240745556"/>
          <c:y val="3.59349588895082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'BASE DE DADOS DOS GRÁFICOS'!$EM$2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GRÁFICOS'!$EL$3:$EL$7</c:f>
              <c:strCache>
                <c:ptCount val="5"/>
                <c:pt idx="0">
                  <c:v>SE</c:v>
                </c:pt>
                <c:pt idx="1">
                  <c:v>S</c:v>
                </c:pt>
                <c:pt idx="2">
                  <c:v>NE</c:v>
                </c:pt>
                <c:pt idx="3">
                  <c:v>N</c:v>
                </c:pt>
                <c:pt idx="4">
                  <c:v>CO</c:v>
                </c:pt>
              </c:strCache>
            </c:strRef>
          </c:cat>
          <c:val>
            <c:numRef>
              <c:f>'BASE DE DADOS DOS GRÁFICOS'!$EM$3:$EM$7</c:f>
              <c:numCache>
                <c:formatCode>General</c:formatCode>
                <c:ptCount val="5"/>
                <c:pt idx="0">
                  <c:v>1116</c:v>
                </c:pt>
                <c:pt idx="1">
                  <c:v>615</c:v>
                </c:pt>
                <c:pt idx="2">
                  <c:v>1251</c:v>
                </c:pt>
                <c:pt idx="3">
                  <c:v>335</c:v>
                </c:pt>
                <c:pt idx="4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1-4A43-989C-2C6E9CFB8170}"/>
            </c:ext>
          </c:extLst>
        </c:ser>
        <c:ser>
          <c:idx val="1"/>
          <c:order val="1"/>
          <c:tx>
            <c:strRef>
              <c:f>'BASE DE DADOS DOS GRÁFICOS'!$EN$2</c:f>
              <c:strCache>
                <c:ptCount val="1"/>
                <c:pt idx="0">
                  <c:v>RPPS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'BASE DE DADOS DOS GRÁFICOS'!$EL$3:$EL$7</c:f>
              <c:strCache>
                <c:ptCount val="5"/>
                <c:pt idx="0">
                  <c:v>SE</c:v>
                </c:pt>
                <c:pt idx="1">
                  <c:v>S</c:v>
                </c:pt>
                <c:pt idx="2">
                  <c:v>NE</c:v>
                </c:pt>
                <c:pt idx="3">
                  <c:v>N</c:v>
                </c:pt>
                <c:pt idx="4">
                  <c:v>CO</c:v>
                </c:pt>
              </c:strCache>
            </c:strRef>
          </c:cat>
          <c:val>
            <c:numRef>
              <c:f>'BASE DE DADOS DOS GRÁFICOS'!$EN$3:$EN$7</c:f>
              <c:numCache>
                <c:formatCode>General</c:formatCode>
                <c:ptCount val="5"/>
                <c:pt idx="0">
                  <c:v>552</c:v>
                </c:pt>
                <c:pt idx="1">
                  <c:v>576</c:v>
                </c:pt>
                <c:pt idx="2">
                  <c:v>542</c:v>
                </c:pt>
                <c:pt idx="3">
                  <c:v>115</c:v>
                </c:pt>
                <c:pt idx="4">
                  <c:v>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1-4A43-989C-2C6E9CFB8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083440"/>
        <c:axId val="161082264"/>
      </c:barChart>
      <c:catAx>
        <c:axId val="16108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2264"/>
        <c:crosses val="autoZero"/>
        <c:auto val="1"/>
        <c:lblAlgn val="ctr"/>
        <c:lblOffset val="100"/>
        <c:noMultiLvlLbl val="0"/>
      </c:catAx>
      <c:valAx>
        <c:axId val="161082264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Evolução do Resultado Atuarial em R$ bilhões</a:t>
            </a:r>
          </a:p>
        </c:rich>
      </c:tx>
      <c:layout>
        <c:manualLayout>
          <c:xMode val="edge"/>
          <c:yMode val="edge"/>
          <c:x val="0.24130470338092011"/>
          <c:y val="3.17073720315962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3179691545088868E-2"/>
          <c:y val="0.17974470034255552"/>
          <c:w val="0.96838858042015674"/>
          <c:h val="0.782234814900008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GRÁFICOS'!$DW$4</c:f>
              <c:strCache>
                <c:ptCount val="1"/>
                <c:pt idx="0">
                  <c:v>UNIÃO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GRÁFICOS'!$DX$3:$EI$3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'BASE DE DADOS DOS GRÁFICOS'!$DX$4:$EI$4</c:f>
              <c:numCache>
                <c:formatCode>#,##0.0_ ;\-#,##0.0\ </c:formatCode>
                <c:ptCount val="12"/>
                <c:pt idx="0">
                  <c:v>-1107.1033843886999</c:v>
                </c:pt>
                <c:pt idx="1">
                  <c:v>-1251.4707095047099</c:v>
                </c:pt>
                <c:pt idx="2">
                  <c:v>-1115.8826460282</c:v>
                </c:pt>
                <c:pt idx="3">
                  <c:v>-1208.42865350078</c:v>
                </c:pt>
                <c:pt idx="4">
                  <c:v>-1243.6859974720701</c:v>
                </c:pt>
                <c:pt idx="5">
                  <c:v>-1364.5026847010602</c:v>
                </c:pt>
                <c:pt idx="6">
                  <c:v>-1199.12676649731</c:v>
                </c:pt>
                <c:pt idx="7">
                  <c:v>-1220.5999999999999</c:v>
                </c:pt>
                <c:pt idx="8">
                  <c:v>-1063.5999999999999</c:v>
                </c:pt>
                <c:pt idx="9">
                  <c:v>-1157.5999999999999</c:v>
                </c:pt>
                <c:pt idx="10">
                  <c:v>-1309.5999999999999</c:v>
                </c:pt>
                <c:pt idx="11" formatCode="#,##0.0">
                  <c:v>-1641.7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D-4555-AA6B-B4E1DA0F88FD}"/>
            </c:ext>
          </c:extLst>
        </c:ser>
        <c:ser>
          <c:idx val="1"/>
          <c:order val="1"/>
          <c:tx>
            <c:strRef>
              <c:f>'BASE DE DADOS DOS GRÁFICOS'!$DW$5</c:f>
              <c:strCache>
                <c:ptCount val="1"/>
                <c:pt idx="0">
                  <c:v>ESTADOS/DF</c:v>
                </c:pt>
              </c:strCache>
            </c:strRef>
          </c:tx>
          <c:spPr>
            <a:solidFill>
              <a:schemeClr val="accent1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GRÁFICOS'!$DX$3:$EI$3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'BASE DE DADOS DOS GRÁFICOS'!$DX$5:$EI$5</c:f>
              <c:numCache>
                <c:formatCode>#,##0.0_ ;\-#,##0.0\ </c:formatCode>
                <c:ptCount val="12"/>
                <c:pt idx="0">
                  <c:v>-2018.67329677885</c:v>
                </c:pt>
                <c:pt idx="1">
                  <c:v>-2327.6310581500802</c:v>
                </c:pt>
                <c:pt idx="2">
                  <c:v>-2747.8252683225696</c:v>
                </c:pt>
                <c:pt idx="3">
                  <c:v>-3036.7301151039446</c:v>
                </c:pt>
                <c:pt idx="4">
                  <c:v>-4623.5330330804909</c:v>
                </c:pt>
                <c:pt idx="5">
                  <c:v>-4884.5657033791204</c:v>
                </c:pt>
                <c:pt idx="6">
                  <c:v>-5181.9479808941678</c:v>
                </c:pt>
                <c:pt idx="7">
                  <c:v>-4427.8496752279589</c:v>
                </c:pt>
                <c:pt idx="8">
                  <c:v>-4128.3</c:v>
                </c:pt>
                <c:pt idx="9">
                  <c:v>-2539.1999999999998</c:v>
                </c:pt>
                <c:pt idx="10">
                  <c:v>-2381.2133895576098</c:v>
                </c:pt>
                <c:pt idx="11" formatCode="#,##0.0">
                  <c:v>-2289.3000000000002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D-4555-AA6B-B4E1DA0F88FD}"/>
            </c:ext>
          </c:extLst>
        </c:ser>
        <c:ser>
          <c:idx val="2"/>
          <c:order val="2"/>
          <c:tx>
            <c:strRef>
              <c:f>'BASE DE DADOS DOS GRÁFICOS'!$DW$6</c:f>
              <c:strCache>
                <c:ptCount val="1"/>
                <c:pt idx="0">
                  <c:v>MUNICÍPIOS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GRÁFICOS'!$DX$3:$EI$3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'BASE DE DADOS DOS GRÁFICOS'!$DX$6:$EI$6</c:f>
              <c:numCache>
                <c:formatCode>#,##0.0_ ;\-#,##0.0\ </c:formatCode>
                <c:ptCount val="12"/>
                <c:pt idx="0">
                  <c:v>-351.26554223228999</c:v>
                </c:pt>
                <c:pt idx="1">
                  <c:v>-438.22711305997996</c:v>
                </c:pt>
                <c:pt idx="2">
                  <c:v>-544.77905094231005</c:v>
                </c:pt>
                <c:pt idx="3">
                  <c:v>-674.89323719656966</c:v>
                </c:pt>
                <c:pt idx="4">
                  <c:v>-769.28790190647396</c:v>
                </c:pt>
                <c:pt idx="5">
                  <c:v>-868.88722104140004</c:v>
                </c:pt>
                <c:pt idx="6">
                  <c:v>-1032.8555289238643</c:v>
                </c:pt>
                <c:pt idx="7">
                  <c:v>-1054</c:v>
                </c:pt>
                <c:pt idx="8">
                  <c:v>-964.9</c:v>
                </c:pt>
                <c:pt idx="9">
                  <c:v>-905.5</c:v>
                </c:pt>
                <c:pt idx="10">
                  <c:v>-890.25740768729872</c:v>
                </c:pt>
                <c:pt idx="11" formatCode="#,##0.0">
                  <c:v>-1073.2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D-4555-AA6B-B4E1DA0F88FD}"/>
            </c:ext>
          </c:extLst>
        </c:ser>
        <c:ser>
          <c:idx val="3"/>
          <c:order val="3"/>
          <c:tx>
            <c:strRef>
              <c:f>'BASE DE DADOS DOS GRÁFICOS'!$DW$7</c:f>
              <c:strCache>
                <c:ptCount val="1"/>
                <c:pt idx="0">
                  <c:v>FCDF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GRÁFICOS'!$DX$3:$EI$3</c:f>
              <c:strCach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strCache>
            </c:strRef>
          </c:cat>
          <c:val>
            <c:numRef>
              <c:f>'BASE DE DADOS DOS GRÁFICOS'!$DX$7:$EI$7</c:f>
              <c:numCache>
                <c:formatCode>#,##0.0_ ;\-#,##0.0\ </c:formatCode>
                <c:ptCount val="12"/>
                <c:pt idx="7">
                  <c:v>-74.7</c:v>
                </c:pt>
                <c:pt idx="8">
                  <c:v>-72.3</c:v>
                </c:pt>
                <c:pt idx="9">
                  <c:v>-58.5</c:v>
                </c:pt>
                <c:pt idx="10">
                  <c:v>-56.4</c:v>
                </c:pt>
                <c:pt idx="11" formatCode="#,##0.0">
                  <c:v>-66.3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CD-4555-AA6B-B4E1DA0F88F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1680592"/>
        <c:axId val="221683336"/>
      </c:barChart>
      <c:catAx>
        <c:axId val="221680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3336"/>
        <c:crosses val="autoZero"/>
        <c:auto val="1"/>
        <c:lblAlgn val="ctr"/>
        <c:lblOffset val="100"/>
        <c:noMultiLvlLbl val="0"/>
      </c:catAx>
      <c:valAx>
        <c:axId val="221683336"/>
        <c:scaling>
          <c:orientation val="minMax"/>
        </c:scaling>
        <c:delete val="1"/>
        <c:axPos val="l"/>
        <c:numFmt formatCode="#,##0.0_ ;\-#,##0.0\ " sourceLinked="1"/>
        <c:majorTickMark val="none"/>
        <c:minorTickMark val="none"/>
        <c:tickLblPos val="nextTo"/>
        <c:crossAx val="22168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65000"/>
                    <a:lumOff val="35000"/>
                  </a:schemeClr>
                </a:solidFill>
              </a:rPr>
              <a:t>Evolução dos investimentos por segmento em R$ milhões</a:t>
            </a:r>
          </a:p>
        </c:rich>
      </c:tx>
      <c:layout>
        <c:manualLayout>
          <c:xMode val="edge"/>
          <c:yMode val="edge"/>
          <c:x val="0.22510099169420111"/>
          <c:y val="3.79922792243060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26669266525338708"/>
          <c:y val="0.1192857693204412"/>
          <c:w val="0.69869627502255849"/>
          <c:h val="0.58415626927257769"/>
        </c:manualLayout>
      </c:layout>
      <c:barChart>
        <c:barDir val="bar"/>
        <c:grouping val="stacked"/>
        <c:varyColors val="0"/>
        <c:ser>
          <c:idx val="5"/>
          <c:order val="1"/>
          <c:tx>
            <c:strRef>
              <c:f>'BASE DE DADOS DOS GRÁFICOS'!$CB$16</c:f>
              <c:strCache>
                <c:ptCount val="1"/>
                <c:pt idx="0">
                  <c:v>Investimentos no Exterior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'BASE DE DADOS DOS GRÁFICOS'!$CC$15:$CG$15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'BASE DE DADOS DOS GRÁFICOS'!$CC$16:$CG$16</c:f>
              <c:numCache>
                <c:formatCode>#,##0.0</c:formatCode>
                <c:ptCount val="5"/>
                <c:pt idx="0">
                  <c:v>695.35</c:v>
                </c:pt>
                <c:pt idx="1">
                  <c:v>4079.3964441600006</c:v>
                </c:pt>
                <c:pt idx="2">
                  <c:v>10641.525730599993</c:v>
                </c:pt>
                <c:pt idx="3">
                  <c:v>6651.9</c:v>
                </c:pt>
                <c:pt idx="4">
                  <c:v>6979.2264152800053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B6-47C4-8803-40DEC8DF7F4E}"/>
            </c:ext>
          </c:extLst>
        </c:ser>
        <c:ser>
          <c:idx val="6"/>
          <c:order val="2"/>
          <c:tx>
            <c:strRef>
              <c:f>'BASE DE DADOS DOS GRÁFICOS'!$CB$17</c:f>
              <c:strCache>
                <c:ptCount val="1"/>
                <c:pt idx="0">
                  <c:v>Disponibilidades Financeiras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'BASE DE DADOS DOS GRÁFICOS'!$CC$15:$CG$15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'BASE DE DADOS DOS GRÁFICOS'!$CC$17:$CG$17</c:f>
              <c:numCache>
                <c:formatCode>#,##0.0</c:formatCode>
                <c:ptCount val="5"/>
                <c:pt idx="0">
                  <c:v>965.7</c:v>
                </c:pt>
                <c:pt idx="1">
                  <c:v>4952.0654323599992</c:v>
                </c:pt>
                <c:pt idx="2">
                  <c:v>1343.0766726499978</c:v>
                </c:pt>
                <c:pt idx="3">
                  <c:v>2053.6999999999998</c:v>
                </c:pt>
                <c:pt idx="4">
                  <c:v>1537.1557812699978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B6-47C4-8803-40DEC8DF7F4E}"/>
            </c:ext>
          </c:extLst>
        </c:ser>
        <c:ser>
          <c:idx val="0"/>
          <c:order val="3"/>
          <c:tx>
            <c:strRef>
              <c:f>'BASE DE DADOS DOS GRÁFICOS'!$CB$18</c:f>
              <c:strCache>
                <c:ptCount val="1"/>
                <c:pt idx="0">
                  <c:v>Imóveis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'BASE DE DADOS DOS GRÁFICOS'!$CC$15:$CG$15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'BASE DE DADOS DOS GRÁFICOS'!$CC$18:$CG$18</c:f>
              <c:numCache>
                <c:formatCode>#,##0.0</c:formatCode>
                <c:ptCount val="5"/>
                <c:pt idx="0">
                  <c:v>5412.3</c:v>
                </c:pt>
                <c:pt idx="1">
                  <c:v>5277.4872986800001</c:v>
                </c:pt>
                <c:pt idx="2">
                  <c:v>6271.7100137300004</c:v>
                </c:pt>
                <c:pt idx="3">
                  <c:v>6459.2</c:v>
                </c:pt>
                <c:pt idx="4">
                  <c:v>6327.9331458499992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B6-47C4-8803-40DEC8DF7F4E}"/>
            </c:ext>
          </c:extLst>
        </c:ser>
        <c:ser>
          <c:idx val="1"/>
          <c:order val="4"/>
          <c:tx>
            <c:strRef>
              <c:f>'BASE DE DADOS DOS GRÁFICOS'!$CB$19</c:f>
              <c:strCache>
                <c:ptCount val="1"/>
                <c:pt idx="0">
                  <c:v>Renda Variável e Investimentos Estruturados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'BASE DE DADOS DOS GRÁFICOS'!$CC$15:$CG$15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'BASE DE DADOS DOS GRÁFICOS'!$CC$19:$CG$19</c:f>
              <c:numCache>
                <c:formatCode>#,##0.0</c:formatCode>
                <c:ptCount val="5"/>
                <c:pt idx="0">
                  <c:v>26144.720000000001</c:v>
                </c:pt>
                <c:pt idx="1">
                  <c:v>33254.388019289996</c:v>
                </c:pt>
                <c:pt idx="2">
                  <c:v>36684.357506480024</c:v>
                </c:pt>
                <c:pt idx="3">
                  <c:v>33033.599999999999</c:v>
                </c:pt>
                <c:pt idx="4">
                  <c:v>35800.615922189914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B6-47C4-8803-40DEC8DF7F4E}"/>
            </c:ext>
          </c:extLst>
        </c:ser>
        <c:ser>
          <c:idx val="2"/>
          <c:order val="5"/>
          <c:tx>
            <c:strRef>
              <c:f>'BASE DE DADOS DOS GRÁFICOS'!$CB$20</c:f>
              <c:strCache>
                <c:ptCount val="1"/>
                <c:pt idx="0">
                  <c:v>Renda Fixa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'BASE DE DADOS DOS GRÁFICOS'!$CC$15:$CG$15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'BASE DE DADOS DOS GRÁFICOS'!$CC$20:$CG$20</c:f>
              <c:numCache>
                <c:formatCode>#,##0.0</c:formatCode>
                <c:ptCount val="5"/>
                <c:pt idx="0">
                  <c:v>166437.19665720995</c:v>
                </c:pt>
                <c:pt idx="1">
                  <c:v>171431.42764398007</c:v>
                </c:pt>
                <c:pt idx="2">
                  <c:v>176438.55568689023</c:v>
                </c:pt>
                <c:pt idx="3">
                  <c:v>217829.8</c:v>
                </c:pt>
                <c:pt idx="4">
                  <c:v>265731.63165596168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B6-47C4-8803-40DEC8DF7F4E}"/>
            </c:ext>
          </c:extLst>
        </c:ser>
        <c:ser>
          <c:idx val="3"/>
          <c:order val="6"/>
          <c:tx>
            <c:strRef>
              <c:f>'BASE DE DADOS DOS GRÁFICOS'!$CB$21</c:f>
              <c:strCache>
                <c:ptCount val="1"/>
                <c:pt idx="0">
                  <c:v>Demais Bens, Direitos e Ativos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'BASE DE DADOS DOS GRÁFICOS'!$CC$15:$CG$15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'BASE DE DADOS DOS GRÁFICOS'!$CC$21:$CG$21</c:f>
              <c:numCache>
                <c:formatCode>#,##0.0</c:formatCode>
                <c:ptCount val="5"/>
                <c:pt idx="0">
                  <c:v>11294.50479739</c:v>
                </c:pt>
                <c:pt idx="1">
                  <c:v>0.16898951000000001</c:v>
                </c:pt>
                <c:pt idx="2">
                  <c:v>65.214846690000016</c:v>
                </c:pt>
                <c:pt idx="3">
                  <c:v>77.099999999999994</c:v>
                </c:pt>
                <c:pt idx="4">
                  <c:v>585.09552530000008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B1-4FFF-A2EF-2FF56DE3ACDF}"/>
            </c:ext>
          </c:extLst>
        </c:ser>
        <c:ser>
          <c:idx val="7"/>
          <c:order val="7"/>
          <c:tx>
            <c:strRef>
              <c:f>'BASE DE DADOS DOS GRÁFICOS'!$CB$22</c:f>
              <c:strCache>
                <c:ptCount val="1"/>
                <c:pt idx="0">
                  <c:v>Fundos Imobiliários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'BASE DE DADOS DOS GRÁFICOS'!$CC$15:$CG$15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'BASE DE DADOS DOS GRÁFICOS'!$CC$22:$CG$22</c:f>
              <c:numCache>
                <c:formatCode>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772.6206371799999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BD-40FC-86E4-6EA9FA3437A8}"/>
            </c:ext>
          </c:extLst>
        </c:ser>
        <c:ser>
          <c:idx val="8"/>
          <c:order val="8"/>
          <c:tx>
            <c:strRef>
              <c:f>'BASE DE DADOS DOS GRÁFICOS'!$CB$23</c:f>
              <c:strCache>
                <c:ptCount val="1"/>
                <c:pt idx="0">
                  <c:v>Emprestimos Consignados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'BASE DE DADOS DOS GRÁFICOS'!$CC$15:$CG$15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'BASE DE DADOS DOS GRÁFICOS'!$CC$23:$CG$23</c:f>
              <c:numCache>
                <c:formatCode>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4.4861954900000001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BD-40FC-86E4-6EA9FA343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221683728"/>
        <c:axId val="221684120"/>
        <c:extLst>
          <c:ext xmlns:c15="http://schemas.microsoft.com/office/drawing/2012/chart" uri="{02D57815-91ED-43cb-92C2-25804820EDAC}">
            <c15:filteredBarSeries>
              <c15:ser>
                <c:idx val="4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GRÁFICOS'!$CB$15</c15:sqref>
                        </c15:formulaRef>
                      </c:ext>
                    </c:extLst>
                    <c:strCache>
                      <c:ptCount val="1"/>
                      <c:pt idx="0">
                        <c:v>EVOLUÇÃO DOS INVESTIMENTOS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'BASE DE DADOS DOS GRÁFICOS'!$CC$15:$CG$15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2019</c:v>
                      </c:pt>
                      <c:pt idx="1">
                        <c:v>2020</c:v>
                      </c:pt>
                      <c:pt idx="2">
                        <c:v>2021</c:v>
                      </c:pt>
                      <c:pt idx="3">
                        <c:v>2022</c:v>
                      </c:pt>
                      <c:pt idx="4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GRÁFICOS'!$CC$15:$CG$15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2019</c:v>
                      </c:pt>
                      <c:pt idx="1">
                        <c:v>2020</c:v>
                      </c:pt>
                      <c:pt idx="2">
                        <c:v>2021</c:v>
                      </c:pt>
                      <c:pt idx="3">
                        <c:v>2022</c:v>
                      </c:pt>
                      <c:pt idx="4">
                        <c:v>2023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6B6-47C4-8803-40DEC8DF7F4E}"/>
                  </c:ext>
                </c:extLst>
              </c15:ser>
            </c15:filteredBarSeries>
          </c:ext>
        </c:extLst>
      </c:barChart>
      <c:catAx>
        <c:axId val="221683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120"/>
        <c:crosses val="autoZero"/>
        <c:auto val="1"/>
        <c:lblAlgn val="ctr"/>
        <c:lblOffset val="100"/>
        <c:noMultiLvlLbl val="0"/>
      </c:catAx>
      <c:valAx>
        <c:axId val="221684120"/>
        <c:scaling>
          <c:orientation val="minMax"/>
          <c:max val="270000"/>
          <c:min val="0"/>
        </c:scaling>
        <c:delete val="0"/>
        <c:axPos val="b"/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3728"/>
        <c:crosses val="autoZero"/>
        <c:crossBetween val="between"/>
      </c:valAx>
      <c:dTable>
        <c:showHorzBorder val="1"/>
        <c:showVertBorder val="0"/>
        <c:showOutline val="0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Investimentos por tipo -</a:t>
            </a:r>
            <a:r>
              <a:rPr lang="pt-BR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por R$ milhão</a:t>
            </a:r>
            <a:endParaRPr lang="pt-BR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30665540941514641"/>
          <c:y val="1.26829266668852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GRÁFICOS'!$AV$2</c:f>
              <c:strCache>
                <c:ptCount val="1"/>
                <c:pt idx="0">
                  <c:v>ESTADOS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'BASE DE DADOS DOS GRÁFICOS'!$AU$3:$AU$12</c:f>
              <c:strCache>
                <c:ptCount val="10"/>
                <c:pt idx="0">
                  <c:v>RENDA FIXA</c:v>
                </c:pt>
                <c:pt idx="1">
                  <c:v>RENDA VARIÁVEL E ESTRUTURADOS</c:v>
                </c:pt>
                <c:pt idx="2">
                  <c:v>IMÓVEIS</c:v>
                </c:pt>
                <c:pt idx="3">
                  <c:v>INVESTIMENTOS ESTRUTURADOS</c:v>
                </c:pt>
                <c:pt idx="4">
                  <c:v>INVESTIMENTOS NO EXTERIOR</c:v>
                </c:pt>
                <c:pt idx="5">
                  <c:v>DISPONIBILIDADES FINANCEIRAS</c:v>
                </c:pt>
                <c:pt idx="6">
                  <c:v>ATIVOS NÃO ENQUADRADOS</c:v>
                </c:pt>
                <c:pt idx="7">
                  <c:v>FUNDOS IMOBILIÁRIOS</c:v>
                </c:pt>
                <c:pt idx="8">
                  <c:v>SALDO DE PARCELAMENTOS</c:v>
                </c:pt>
                <c:pt idx="9">
                  <c:v>EMPRÉSTIMOS CONSIGNADOS</c:v>
                </c:pt>
              </c:strCache>
            </c:strRef>
          </c:cat>
          <c:val>
            <c:numRef>
              <c:f>'BASE DE DADOS DOS GRÁFICOS'!$AV$3:$AV$12</c:f>
              <c:numCache>
                <c:formatCode>#,##0.0</c:formatCode>
                <c:ptCount val="10"/>
                <c:pt idx="0">
                  <c:v>71134.639603050004</c:v>
                </c:pt>
                <c:pt idx="1">
                  <c:v>5690.8066820599997</c:v>
                </c:pt>
                <c:pt idx="2">
                  <c:v>4034.5129206700008</c:v>
                </c:pt>
                <c:pt idx="3">
                  <c:v>1849.04733007</c:v>
                </c:pt>
                <c:pt idx="4">
                  <c:v>1509.57815921</c:v>
                </c:pt>
                <c:pt idx="5">
                  <c:v>615.18098464000002</c:v>
                </c:pt>
                <c:pt idx="6">
                  <c:v>553.44559732000005</c:v>
                </c:pt>
                <c:pt idx="7">
                  <c:v>159.52082286000001</c:v>
                </c:pt>
                <c:pt idx="8">
                  <c:v>48.586507629999993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C1-49D9-A8A7-5F5C941A2A48}"/>
            </c:ext>
          </c:extLst>
        </c:ser>
        <c:ser>
          <c:idx val="1"/>
          <c:order val="1"/>
          <c:tx>
            <c:strRef>
              <c:f>'BASE DE DADOS DOS GRÁFICOS'!$AW$2</c:f>
              <c:strCache>
                <c:ptCount val="1"/>
                <c:pt idx="0">
                  <c:v>CAPITAIS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'BASE DE DADOS DOS GRÁFICOS'!$AU$3:$AU$12</c:f>
              <c:strCache>
                <c:ptCount val="10"/>
                <c:pt idx="0">
                  <c:v>RENDA FIXA</c:v>
                </c:pt>
                <c:pt idx="1">
                  <c:v>RENDA VARIÁVEL E ESTRUTURADOS</c:v>
                </c:pt>
                <c:pt idx="2">
                  <c:v>IMÓVEIS</c:v>
                </c:pt>
                <c:pt idx="3">
                  <c:v>INVESTIMENTOS ESTRUTURADOS</c:v>
                </c:pt>
                <c:pt idx="4">
                  <c:v>INVESTIMENTOS NO EXTERIOR</c:v>
                </c:pt>
                <c:pt idx="5">
                  <c:v>DISPONIBILIDADES FINANCEIRAS</c:v>
                </c:pt>
                <c:pt idx="6">
                  <c:v>ATIVOS NÃO ENQUADRADOS</c:v>
                </c:pt>
                <c:pt idx="7">
                  <c:v>FUNDOS IMOBILIÁRIOS</c:v>
                </c:pt>
                <c:pt idx="8">
                  <c:v>SALDO DE PARCELAMENTOS</c:v>
                </c:pt>
                <c:pt idx="9">
                  <c:v>EMPRÉSTIMOS CONSIGNADOS</c:v>
                </c:pt>
              </c:strCache>
            </c:strRef>
          </c:cat>
          <c:val>
            <c:numRef>
              <c:f>'BASE DE DADOS DOS GRÁFICOS'!$AW$3:$AW$12</c:f>
              <c:numCache>
                <c:formatCode>#,##0.0</c:formatCode>
                <c:ptCount val="10"/>
                <c:pt idx="0">
                  <c:v>25576.276528800001</c:v>
                </c:pt>
                <c:pt idx="1">
                  <c:v>2879.8635639400004</c:v>
                </c:pt>
                <c:pt idx="2">
                  <c:v>992.08095047000006</c:v>
                </c:pt>
                <c:pt idx="3">
                  <c:v>738.34920676999991</c:v>
                </c:pt>
                <c:pt idx="4">
                  <c:v>557.16802847999986</c:v>
                </c:pt>
                <c:pt idx="5">
                  <c:v>78.212019359999999</c:v>
                </c:pt>
                <c:pt idx="6">
                  <c:v>2.4833025699999998</c:v>
                </c:pt>
                <c:pt idx="7">
                  <c:v>69.124225790000011</c:v>
                </c:pt>
                <c:pt idx="8">
                  <c:v>2405.9966310700001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C1-49D9-A8A7-5F5C941A2A48}"/>
            </c:ext>
          </c:extLst>
        </c:ser>
        <c:ser>
          <c:idx val="2"/>
          <c:order val="2"/>
          <c:tx>
            <c:strRef>
              <c:f>'BASE DE DADOS DOS GRÁFICOS'!$AX$2</c:f>
              <c:strCache>
                <c:ptCount val="1"/>
                <c:pt idx="0">
                  <c:v>MUNICÍPIOS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'BASE DE DADOS DOS GRÁFICOS'!$AU$3:$AU$12</c:f>
              <c:strCache>
                <c:ptCount val="10"/>
                <c:pt idx="0">
                  <c:v>RENDA FIXA</c:v>
                </c:pt>
                <c:pt idx="1">
                  <c:v>RENDA VARIÁVEL E ESTRUTURADOS</c:v>
                </c:pt>
                <c:pt idx="2">
                  <c:v>IMÓVEIS</c:v>
                </c:pt>
                <c:pt idx="3">
                  <c:v>INVESTIMENTOS ESTRUTURADOS</c:v>
                </c:pt>
                <c:pt idx="4">
                  <c:v>INVESTIMENTOS NO EXTERIOR</c:v>
                </c:pt>
                <c:pt idx="5">
                  <c:v>DISPONIBILIDADES FINANCEIRAS</c:v>
                </c:pt>
                <c:pt idx="6">
                  <c:v>ATIVOS NÃO ENQUADRADOS</c:v>
                </c:pt>
                <c:pt idx="7">
                  <c:v>FUNDOS IMOBILIÁRIOS</c:v>
                </c:pt>
                <c:pt idx="8">
                  <c:v>SALDO DE PARCELAMENTOS</c:v>
                </c:pt>
                <c:pt idx="9">
                  <c:v>EMPRÉSTIMOS CONSIGNADOS</c:v>
                </c:pt>
              </c:strCache>
            </c:strRef>
          </c:cat>
          <c:val>
            <c:numRef>
              <c:f>'BASE DE DADOS DOS GRÁFICOS'!$AX$3:$AX$12</c:f>
              <c:numCache>
                <c:formatCode>#,##0.0</c:formatCode>
                <c:ptCount val="10"/>
                <c:pt idx="0">
                  <c:v>169794.65405130028</c:v>
                </c:pt>
                <c:pt idx="1">
                  <c:v>17108.636247209994</c:v>
                </c:pt>
                <c:pt idx="2">
                  <c:v>1301.3392747099999</c:v>
                </c:pt>
                <c:pt idx="3">
                  <c:v>7692.4669868299934</c:v>
                </c:pt>
                <c:pt idx="4">
                  <c:v>4912.4802275899965</c:v>
                </c:pt>
                <c:pt idx="5">
                  <c:v>844.09054474000061</c:v>
                </c:pt>
                <c:pt idx="6">
                  <c:v>29.166625410000002</c:v>
                </c:pt>
                <c:pt idx="7">
                  <c:v>545.79983853999988</c:v>
                </c:pt>
                <c:pt idx="8">
                  <c:v>22714.539612069995</c:v>
                </c:pt>
                <c:pt idx="9">
                  <c:v>4.4861954900000001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C1-49D9-A8A7-5F5C941A2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221684904"/>
        <c:axId val="221686472"/>
      </c:barChart>
      <c:catAx>
        <c:axId val="221684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6472"/>
        <c:crosses val="autoZero"/>
        <c:auto val="1"/>
        <c:lblAlgn val="ctr"/>
        <c:lblOffset val="100"/>
        <c:noMultiLvlLbl val="0"/>
      </c:catAx>
      <c:valAx>
        <c:axId val="22168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904"/>
        <c:crosses val="autoZero"/>
        <c:crossBetween val="between"/>
      </c:valAx>
      <c:dTable>
        <c:showHorzBorder val="1"/>
        <c:showVertBorder val="0"/>
        <c:showOutline val="0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957797560171448E-2"/>
          <c:y val="4.8754636989931106E-2"/>
          <c:w val="0.92953511374876363"/>
          <c:h val="0.8545240747927176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'BASE DE DADOS DOS GRÁFICOS'!$BA$2</c:f>
              <c:strCache>
                <c:ptCount val="1"/>
                <c:pt idx="0">
                  <c:v>ENTES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hade val="51000"/>
                    <a:satMod val="130000"/>
                  </a:schemeClr>
                </a:gs>
                <a:gs pos="80000">
                  <a:schemeClr val="accent1">
                    <a:shade val="76000"/>
                    <a:shade val="93000"/>
                    <a:satMod val="130000"/>
                  </a:schemeClr>
                </a:gs>
                <a:gs pos="100000">
                  <a:schemeClr val="accent1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GRÁFICOS'!$AZ$3:$AZ$30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27</c:v>
                </c:pt>
                <c:pt idx="25">
                  <c:v>28</c:v>
                </c:pt>
                <c:pt idx="26">
                  <c:v>34</c:v>
                </c:pt>
                <c:pt idx="27">
                  <c:v>53</c:v>
                </c:pt>
              </c:numCache>
            </c:numRef>
          </c:cat>
          <c:val>
            <c:numRef>
              <c:f>'BASE DE DADOS DOS GRÁFICOS'!$BA$3:$BA$30</c:f>
              <c:numCache>
                <c:formatCode>General</c:formatCode>
                <c:ptCount val="28"/>
                <c:pt idx="0">
                  <c:v>332</c:v>
                </c:pt>
                <c:pt idx="1">
                  <c:v>261</c:v>
                </c:pt>
                <c:pt idx="2">
                  <c:v>184</c:v>
                </c:pt>
                <c:pt idx="3">
                  <c:v>161</c:v>
                </c:pt>
                <c:pt idx="4">
                  <c:v>143</c:v>
                </c:pt>
                <c:pt idx="5">
                  <c:v>101</c:v>
                </c:pt>
                <c:pt idx="6">
                  <c:v>53</c:v>
                </c:pt>
                <c:pt idx="7">
                  <c:v>56</c:v>
                </c:pt>
                <c:pt idx="8">
                  <c:v>37</c:v>
                </c:pt>
                <c:pt idx="9">
                  <c:v>30</c:v>
                </c:pt>
                <c:pt idx="10">
                  <c:v>33</c:v>
                </c:pt>
                <c:pt idx="11">
                  <c:v>14</c:v>
                </c:pt>
                <c:pt idx="12">
                  <c:v>17</c:v>
                </c:pt>
                <c:pt idx="13">
                  <c:v>9</c:v>
                </c:pt>
                <c:pt idx="14">
                  <c:v>3</c:v>
                </c:pt>
                <c:pt idx="15">
                  <c:v>8</c:v>
                </c:pt>
                <c:pt idx="16">
                  <c:v>5</c:v>
                </c:pt>
                <c:pt idx="17">
                  <c:v>1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A7-4EF2-8F76-A3ABE7FEA7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58976240"/>
        <c:axId val="1589778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GRÁFICOS'!$AZ$2</c15:sqref>
                        </c15:formulaRef>
                      </c:ext>
                    </c:extLst>
                    <c:strCache>
                      <c:ptCount val="1"/>
                      <c:pt idx="0">
                        <c:v>PARCELAMENTOS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77000"/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tint val="77000"/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tint val="77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t-BR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'BASE DE DADOS DOS GRÁFICOS'!$AZ$3:$AZ$30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20</c:v>
                      </c:pt>
                      <c:pt idx="19">
                        <c:v>21</c:v>
                      </c:pt>
                      <c:pt idx="20">
                        <c:v>22</c:v>
                      </c:pt>
                      <c:pt idx="21">
                        <c:v>23</c:v>
                      </c:pt>
                      <c:pt idx="22">
                        <c:v>24</c:v>
                      </c:pt>
                      <c:pt idx="23">
                        <c:v>25</c:v>
                      </c:pt>
                      <c:pt idx="24">
                        <c:v>27</c:v>
                      </c:pt>
                      <c:pt idx="25">
                        <c:v>28</c:v>
                      </c:pt>
                      <c:pt idx="26">
                        <c:v>34</c:v>
                      </c:pt>
                      <c:pt idx="27">
                        <c:v>53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GRÁFICOS'!$AZ$3:$AZ$30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20</c:v>
                      </c:pt>
                      <c:pt idx="19">
                        <c:v>21</c:v>
                      </c:pt>
                      <c:pt idx="20">
                        <c:v>22</c:v>
                      </c:pt>
                      <c:pt idx="21">
                        <c:v>23</c:v>
                      </c:pt>
                      <c:pt idx="22">
                        <c:v>24</c:v>
                      </c:pt>
                      <c:pt idx="23">
                        <c:v>25</c:v>
                      </c:pt>
                      <c:pt idx="24">
                        <c:v>27</c:v>
                      </c:pt>
                      <c:pt idx="25">
                        <c:v>28</c:v>
                      </c:pt>
                      <c:pt idx="26">
                        <c:v>34</c:v>
                      </c:pt>
                      <c:pt idx="27">
                        <c:v>53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6B-4E43-92F9-EA273928004D}"/>
                  </c:ext>
                </c:extLst>
              </c15:ser>
            </c15:filteredBarSeries>
          </c:ext>
        </c:extLst>
      </c:barChart>
      <c:catAx>
        <c:axId val="158976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Quantidade de Parcelamentos</a:t>
                </a:r>
              </a:p>
            </c:rich>
          </c:tx>
          <c:layout>
            <c:manualLayout>
              <c:xMode val="edge"/>
              <c:yMode val="edge"/>
              <c:x val="0.41784420873576367"/>
              <c:y val="0.95679860782252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7808"/>
        <c:crosses val="autoZero"/>
        <c:auto val="1"/>
        <c:lblAlgn val="ctr"/>
        <c:lblOffset val="100"/>
        <c:noMultiLvlLbl val="0"/>
      </c:catAx>
      <c:valAx>
        <c:axId val="158977808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Quantidade de Entes com Parcelamento</a:t>
                </a:r>
              </a:p>
            </c:rich>
          </c:tx>
          <c:layout>
            <c:manualLayout>
              <c:xMode val="edge"/>
              <c:yMode val="edge"/>
              <c:x val="1.2677823669108581E-2"/>
              <c:y val="0.288050990039924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crossAx val="158976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Índice de Cobertura Previdenciária</a:t>
            </a:r>
          </a:p>
        </c:rich>
      </c:tx>
      <c:layout>
        <c:manualLayout>
          <c:xMode val="edge"/>
          <c:yMode val="edge"/>
          <c:x val="0.31409602711337076"/>
          <c:y val="2.03848139235662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GRÁFICOS'!$CS$2</c:f>
              <c:strCache>
                <c:ptCount val="1"/>
                <c:pt idx="0">
                  <c:v>COBERTURA PREVIDENCIÁRIA DE BENEFÍCIOS CONCEDIDOS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76000"/>
                    <a:shade val="51000"/>
                    <a:satMod val="130000"/>
                  </a:schemeClr>
                </a:gs>
                <a:gs pos="80000">
                  <a:schemeClr val="accent1">
                    <a:shade val="76000"/>
                    <a:shade val="93000"/>
                    <a:satMod val="130000"/>
                  </a:schemeClr>
                </a:gs>
                <a:gs pos="100000">
                  <a:schemeClr val="accent1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11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8D4-44AB-BC25-90E6EB7E02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GRÁFICOS'!$CR$3:$CR$14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GRÁFICOS'!$CS$3:$CS$14</c:f>
              <c:numCache>
                <c:formatCode>#,##0</c:formatCode>
                <c:ptCount val="12"/>
                <c:pt idx="0">
                  <c:v>403</c:v>
                </c:pt>
                <c:pt idx="1">
                  <c:v>176</c:v>
                </c:pt>
                <c:pt idx="2">
                  <c:v>170</c:v>
                </c:pt>
                <c:pt idx="3">
                  <c:v>145</c:v>
                </c:pt>
                <c:pt idx="4">
                  <c:v>140</c:v>
                </c:pt>
                <c:pt idx="5">
                  <c:v>125</c:v>
                </c:pt>
                <c:pt idx="6">
                  <c:v>115</c:v>
                </c:pt>
                <c:pt idx="7">
                  <c:v>91</c:v>
                </c:pt>
                <c:pt idx="8">
                  <c:v>104</c:v>
                </c:pt>
                <c:pt idx="9">
                  <c:v>67</c:v>
                </c:pt>
                <c:pt idx="10">
                  <c:v>449</c:v>
                </c:pt>
                <c:pt idx="11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D4-44AB-BC25-90E6EB7E02D5}"/>
            </c:ext>
          </c:extLst>
        </c:ser>
        <c:ser>
          <c:idx val="1"/>
          <c:order val="1"/>
          <c:tx>
            <c:strRef>
              <c:f>'BASE DE DADOS DOS GRÁFICOS'!$CT$2</c:f>
              <c:strCache>
                <c:ptCount val="1"/>
                <c:pt idx="0">
                  <c:v>COBERTURA PREVIDENCIÁRIA DE BENEFÍCIOS CONCEDIDOS E A CONCEDER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7000"/>
                    <a:shade val="51000"/>
                    <a:satMod val="130000"/>
                  </a:schemeClr>
                </a:gs>
                <a:gs pos="80000">
                  <a:schemeClr val="accent1">
                    <a:tint val="77000"/>
                    <a:shade val="93000"/>
                    <a:satMod val="130000"/>
                  </a:schemeClr>
                </a:gs>
                <a:gs pos="100000">
                  <a:schemeClr val="accent1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11"/>
            <c:invertIfNegative val="0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48D4-44AB-BC25-90E6EB7E02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GRÁFICOS'!$CR$3:$CR$14</c:f>
              <c:strCache>
                <c:ptCount val="12"/>
                <c:pt idx="0">
                  <c:v>0,0 - 0,1</c:v>
                </c:pt>
                <c:pt idx="1">
                  <c:v>0,1 - 0,2</c:v>
                </c:pt>
                <c:pt idx="2">
                  <c:v>0,2 - 0,3</c:v>
                </c:pt>
                <c:pt idx="3">
                  <c:v>0,3 - 0,4</c:v>
                </c:pt>
                <c:pt idx="4">
                  <c:v>0,4 - 0,5</c:v>
                </c:pt>
                <c:pt idx="5">
                  <c:v>0,5 - 0,6</c:v>
                </c:pt>
                <c:pt idx="6">
                  <c:v>0,6 - 0,7</c:v>
                </c:pt>
                <c:pt idx="7">
                  <c:v>0,7 - 0,8</c:v>
                </c:pt>
                <c:pt idx="8">
                  <c:v>0,8 - 0,9</c:v>
                </c:pt>
                <c:pt idx="9">
                  <c:v>0,9 - 1,0</c:v>
                </c:pt>
                <c:pt idx="10">
                  <c:v>MAIOR QUE 1,0</c:v>
                </c:pt>
                <c:pt idx="11">
                  <c:v>SEM AVALIAÇÃO</c:v>
                </c:pt>
              </c:strCache>
            </c:strRef>
          </c:cat>
          <c:val>
            <c:numRef>
              <c:f>'BASE DE DADOS DOS GRÁFICOS'!$CT$3:$CT$14</c:f>
              <c:numCache>
                <c:formatCode>#,##0</c:formatCode>
                <c:ptCount val="12"/>
                <c:pt idx="0">
                  <c:v>564</c:v>
                </c:pt>
                <c:pt idx="1">
                  <c:v>326</c:v>
                </c:pt>
                <c:pt idx="2">
                  <c:v>266</c:v>
                </c:pt>
                <c:pt idx="3">
                  <c:v>240</c:v>
                </c:pt>
                <c:pt idx="4">
                  <c:v>204</c:v>
                </c:pt>
                <c:pt idx="5">
                  <c:v>151</c:v>
                </c:pt>
                <c:pt idx="6">
                  <c:v>110</c:v>
                </c:pt>
                <c:pt idx="7">
                  <c:v>50</c:v>
                </c:pt>
                <c:pt idx="8">
                  <c:v>44</c:v>
                </c:pt>
                <c:pt idx="9">
                  <c:v>11</c:v>
                </c:pt>
                <c:pt idx="10">
                  <c:v>20</c:v>
                </c:pt>
                <c:pt idx="11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D4-44AB-BC25-90E6EB7E02D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222421808"/>
        <c:axId val="222426120"/>
      </c:barChart>
      <c:catAx>
        <c:axId val="222421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2426120"/>
        <c:crosses val="autoZero"/>
        <c:auto val="1"/>
        <c:lblAlgn val="ctr"/>
        <c:lblOffset val="100"/>
        <c:noMultiLvlLbl val="0"/>
      </c:catAx>
      <c:valAx>
        <c:axId val="222426120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Número de entes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#,##0" sourceLinked="1"/>
        <c:majorTickMark val="none"/>
        <c:minorTickMark val="none"/>
        <c:tickLblPos val="nextTo"/>
        <c:crossAx val="22242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RPPS </a:t>
            </a:r>
            <a:r>
              <a:rPr lang="pt-BR" i="1">
                <a:solidFill>
                  <a:schemeClr val="tx1">
                    <a:lumMod val="75000"/>
                    <a:lumOff val="25000"/>
                  </a:schemeClr>
                </a:solidFill>
              </a:rPr>
              <a:t>versus</a:t>
            </a:r>
            <a:r>
              <a:rPr lang="pt-BR">
                <a:solidFill>
                  <a:schemeClr val="tx1">
                    <a:lumMod val="75000"/>
                    <a:lumOff val="25000"/>
                  </a:schemeClr>
                </a:solidFill>
              </a:rPr>
              <a:t> RGPS por 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3719920809632664E-2"/>
          <c:y val="0.10013518181327896"/>
          <c:w val="0.93078496137256794"/>
          <c:h val="0.7996105376968177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'BASE DE DADOS DOS GRÁFICOS'!$I$2</c:f>
              <c:strCache>
                <c:ptCount val="1"/>
                <c:pt idx="0">
                  <c:v>RPPS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GRÁFICOS'!$H$3:$H$28</c:f>
              <c:strCache>
                <c:ptCount val="26"/>
                <c:pt idx="0">
                  <c:v>SE</c:v>
                </c:pt>
                <c:pt idx="1">
                  <c:v>AC</c:v>
                </c:pt>
                <c:pt idx="2">
                  <c:v>RR</c:v>
                </c:pt>
                <c:pt idx="3">
                  <c:v>BA</c:v>
                </c:pt>
                <c:pt idx="4">
                  <c:v>AP</c:v>
                </c:pt>
                <c:pt idx="5">
                  <c:v>PA</c:v>
                </c:pt>
                <c:pt idx="6">
                  <c:v>TO</c:v>
                </c:pt>
                <c:pt idx="7">
                  <c:v>MA</c:v>
                </c:pt>
                <c:pt idx="8">
                  <c:v>SC</c:v>
                </c:pt>
                <c:pt idx="9">
                  <c:v>RN</c:v>
                </c:pt>
                <c:pt idx="10">
                  <c:v>MG</c:v>
                </c:pt>
                <c:pt idx="11">
                  <c:v>PI</c:v>
                </c:pt>
                <c:pt idx="12">
                  <c:v>PB</c:v>
                </c:pt>
                <c:pt idx="13">
                  <c:v>CE</c:v>
                </c:pt>
                <c:pt idx="14">
                  <c:v>SP</c:v>
                </c:pt>
                <c:pt idx="15">
                  <c:v>AM</c:v>
                </c:pt>
                <c:pt idx="16">
                  <c:v>ES</c:v>
                </c:pt>
                <c:pt idx="17">
                  <c:v>PR</c:v>
                </c:pt>
                <c:pt idx="18">
                  <c:v>RO</c:v>
                </c:pt>
                <c:pt idx="19">
                  <c:v>MS</c:v>
                </c:pt>
                <c:pt idx="20">
                  <c:v>RS</c:v>
                </c:pt>
                <c:pt idx="21">
                  <c:v>GO</c:v>
                </c:pt>
                <c:pt idx="22">
                  <c:v>AL</c:v>
                </c:pt>
                <c:pt idx="23">
                  <c:v>MT</c:v>
                </c:pt>
                <c:pt idx="24">
                  <c:v>PE</c:v>
                </c:pt>
                <c:pt idx="25">
                  <c:v>RJ</c:v>
                </c:pt>
              </c:strCache>
            </c:strRef>
          </c:cat>
          <c:val>
            <c:numRef>
              <c:f>'BASE DE DADOS DOS GRÁFICOS'!$I$3:$I$28</c:f>
              <c:numCache>
                <c:formatCode>General</c:formatCode>
                <c:ptCount val="26"/>
                <c:pt idx="0">
                  <c:v>3</c:v>
                </c:pt>
                <c:pt idx="1">
                  <c:v>1</c:v>
                </c:pt>
                <c:pt idx="2" formatCode="#,##0">
                  <c:v>1</c:v>
                </c:pt>
                <c:pt idx="3">
                  <c:v>36</c:v>
                </c:pt>
                <c:pt idx="4" formatCode="#,##0">
                  <c:v>3</c:v>
                </c:pt>
                <c:pt idx="5">
                  <c:v>29</c:v>
                </c:pt>
                <c:pt idx="6">
                  <c:v>28</c:v>
                </c:pt>
                <c:pt idx="7">
                  <c:v>45</c:v>
                </c:pt>
                <c:pt idx="8">
                  <c:v>69</c:v>
                </c:pt>
                <c:pt idx="9">
                  <c:v>40</c:v>
                </c:pt>
                <c:pt idx="10">
                  <c:v>220</c:v>
                </c:pt>
                <c:pt idx="11">
                  <c:v>68</c:v>
                </c:pt>
                <c:pt idx="12" formatCode="#,##0">
                  <c:v>70</c:v>
                </c:pt>
                <c:pt idx="13">
                  <c:v>60</c:v>
                </c:pt>
                <c:pt idx="14">
                  <c:v>219</c:v>
                </c:pt>
                <c:pt idx="15">
                  <c:v>26</c:v>
                </c:pt>
                <c:pt idx="16">
                  <c:v>34</c:v>
                </c:pt>
                <c:pt idx="17">
                  <c:v>177</c:v>
                </c:pt>
                <c:pt idx="18">
                  <c:v>27</c:v>
                </c:pt>
                <c:pt idx="19">
                  <c:v>51</c:v>
                </c:pt>
                <c:pt idx="20">
                  <c:v>330</c:v>
                </c:pt>
                <c:pt idx="21">
                  <c:v>169</c:v>
                </c:pt>
                <c:pt idx="22" formatCode="#,##0">
                  <c:v>72</c:v>
                </c:pt>
                <c:pt idx="23" formatCode="#,##0">
                  <c:v>106</c:v>
                </c:pt>
                <c:pt idx="24">
                  <c:v>148</c:v>
                </c:pt>
                <c:pt idx="25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EF-4774-971C-E0E1EF600F56}"/>
            </c:ext>
          </c:extLst>
        </c:ser>
        <c:ser>
          <c:idx val="1"/>
          <c:order val="1"/>
          <c:tx>
            <c:strRef>
              <c:f>'BASE DE DADOS DOS GRÁFICOS'!$J$2</c:f>
              <c:strCache>
                <c:ptCount val="1"/>
                <c:pt idx="0">
                  <c:v>RGPS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GRÁFICOS'!$H$3:$H$28</c:f>
              <c:strCache>
                <c:ptCount val="26"/>
                <c:pt idx="0">
                  <c:v>SE</c:v>
                </c:pt>
                <c:pt idx="1">
                  <c:v>AC</c:v>
                </c:pt>
                <c:pt idx="2">
                  <c:v>RR</c:v>
                </c:pt>
                <c:pt idx="3">
                  <c:v>BA</c:v>
                </c:pt>
                <c:pt idx="4">
                  <c:v>AP</c:v>
                </c:pt>
                <c:pt idx="5">
                  <c:v>PA</c:v>
                </c:pt>
                <c:pt idx="6">
                  <c:v>TO</c:v>
                </c:pt>
                <c:pt idx="7">
                  <c:v>MA</c:v>
                </c:pt>
                <c:pt idx="8">
                  <c:v>SC</c:v>
                </c:pt>
                <c:pt idx="9">
                  <c:v>RN</c:v>
                </c:pt>
                <c:pt idx="10">
                  <c:v>MG</c:v>
                </c:pt>
                <c:pt idx="11">
                  <c:v>PI</c:v>
                </c:pt>
                <c:pt idx="12">
                  <c:v>PB</c:v>
                </c:pt>
                <c:pt idx="13">
                  <c:v>CE</c:v>
                </c:pt>
                <c:pt idx="14">
                  <c:v>SP</c:v>
                </c:pt>
                <c:pt idx="15">
                  <c:v>AM</c:v>
                </c:pt>
                <c:pt idx="16">
                  <c:v>ES</c:v>
                </c:pt>
                <c:pt idx="17">
                  <c:v>PR</c:v>
                </c:pt>
                <c:pt idx="18">
                  <c:v>RO</c:v>
                </c:pt>
                <c:pt idx="19">
                  <c:v>MS</c:v>
                </c:pt>
                <c:pt idx="20">
                  <c:v>RS</c:v>
                </c:pt>
                <c:pt idx="21">
                  <c:v>GO</c:v>
                </c:pt>
                <c:pt idx="22">
                  <c:v>AL</c:v>
                </c:pt>
                <c:pt idx="23">
                  <c:v>MT</c:v>
                </c:pt>
                <c:pt idx="24">
                  <c:v>PE</c:v>
                </c:pt>
                <c:pt idx="25">
                  <c:v>RJ</c:v>
                </c:pt>
              </c:strCache>
            </c:strRef>
          </c:cat>
          <c:val>
            <c:numRef>
              <c:f>'BASE DE DADOS DOS GRÁFICOS'!$J$3:$J$28</c:f>
              <c:numCache>
                <c:formatCode>General</c:formatCode>
                <c:ptCount val="26"/>
                <c:pt idx="0">
                  <c:v>72</c:v>
                </c:pt>
                <c:pt idx="1">
                  <c:v>21</c:v>
                </c:pt>
                <c:pt idx="2" formatCode="#,##0">
                  <c:v>14</c:v>
                </c:pt>
                <c:pt idx="3">
                  <c:v>381</c:v>
                </c:pt>
                <c:pt idx="4" formatCode="#,##0">
                  <c:v>13</c:v>
                </c:pt>
                <c:pt idx="5">
                  <c:v>115</c:v>
                </c:pt>
                <c:pt idx="6">
                  <c:v>111</c:v>
                </c:pt>
                <c:pt idx="7">
                  <c:v>172</c:v>
                </c:pt>
                <c:pt idx="8">
                  <c:v>226</c:v>
                </c:pt>
                <c:pt idx="9">
                  <c:v>127</c:v>
                </c:pt>
                <c:pt idx="10">
                  <c:v>633</c:v>
                </c:pt>
                <c:pt idx="11">
                  <c:v>156</c:v>
                </c:pt>
                <c:pt idx="12" formatCode="#,##0">
                  <c:v>153</c:v>
                </c:pt>
                <c:pt idx="13">
                  <c:v>124</c:v>
                </c:pt>
                <c:pt idx="14">
                  <c:v>426</c:v>
                </c:pt>
                <c:pt idx="15">
                  <c:v>36</c:v>
                </c:pt>
                <c:pt idx="16">
                  <c:v>44</c:v>
                </c:pt>
                <c:pt idx="17">
                  <c:v>222</c:v>
                </c:pt>
                <c:pt idx="18">
                  <c:v>25</c:v>
                </c:pt>
                <c:pt idx="19">
                  <c:v>28</c:v>
                </c:pt>
                <c:pt idx="20">
                  <c:v>167</c:v>
                </c:pt>
                <c:pt idx="21">
                  <c:v>77</c:v>
                </c:pt>
                <c:pt idx="22" formatCode="#,##0">
                  <c:v>30</c:v>
                </c:pt>
                <c:pt idx="23" formatCode="#,##0">
                  <c:v>35</c:v>
                </c:pt>
                <c:pt idx="24">
                  <c:v>36</c:v>
                </c:pt>
                <c:pt idx="2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EF-4774-971C-E0E1EF600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1082656"/>
        <c:axId val="161084224"/>
      </c:barChart>
      <c:catAx>
        <c:axId val="1610826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4224"/>
        <c:crosses val="autoZero"/>
        <c:auto val="1"/>
        <c:lblAlgn val="ctr"/>
        <c:lblOffset val="100"/>
        <c:noMultiLvlLbl val="0"/>
      </c:catAx>
      <c:valAx>
        <c:axId val="16108422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949553830342025"/>
          <c:y val="0.9566591773041524"/>
          <c:w val="0.12100892339315951"/>
          <c:h val="4.334082269584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Natureza Jurídica dos RPPS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4880797231324426E-2"/>
          <c:y val="0.1233254141561808"/>
          <c:w val="0.84603811605853152"/>
          <c:h val="0.73121949002983821"/>
        </c:manualLayout>
      </c:layout>
      <c:pie3D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BF3-4798-9B79-BDD4D69D590D}"/>
              </c:ext>
            </c:extLst>
          </c:dPt>
          <c:dPt>
            <c:idx val="1"/>
            <c:bubble3D val="0"/>
            <c:explosion val="11"/>
            <c:spPr>
              <a:solidFill>
                <a:schemeClr val="accent1">
                  <a:shade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BF3-4798-9B79-BDD4D69D590D}"/>
              </c:ext>
            </c:extLst>
          </c:dPt>
          <c:dPt>
            <c:idx val="2"/>
            <c:bubble3D val="0"/>
            <c:explosion val="13"/>
            <c:spPr>
              <a:solidFill>
                <a:schemeClr val="accent1">
                  <a:tint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BF3-4798-9B79-BDD4D69D590D}"/>
              </c:ext>
            </c:extLst>
          </c:dPt>
          <c:dPt>
            <c:idx val="3"/>
            <c:bubble3D val="0"/>
            <c:explosion val="8"/>
            <c:spPr>
              <a:solidFill>
                <a:schemeClr val="accent1">
                  <a:tint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ABF3-4798-9B79-BDD4D69D590D}"/>
              </c:ext>
            </c:extLst>
          </c:dPt>
          <c:dPt>
            <c:idx val="4"/>
            <c:bubble3D val="0"/>
            <c:spPr>
              <a:solidFill>
                <a:schemeClr val="accent1">
                  <a:tint val="3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ABF3-4798-9B79-BDD4D69D590D}"/>
              </c:ext>
            </c:extLst>
          </c:dPt>
          <c:dLbls>
            <c:dLbl>
              <c:idx val="0"/>
              <c:layout>
                <c:manualLayout>
                  <c:x val="-0.17267109699910224"/>
                  <c:y val="8.19385572114003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F3-4798-9B79-BDD4D69D590D}"/>
                </c:ext>
              </c:extLst>
            </c:dLbl>
            <c:dLbl>
              <c:idx val="1"/>
              <c:layout>
                <c:manualLayout>
                  <c:x val="6.4281610678832937E-2"/>
                  <c:y val="-0.330339563134193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F3-4798-9B79-BDD4D69D590D}"/>
                </c:ext>
              </c:extLst>
            </c:dLbl>
            <c:dLbl>
              <c:idx val="2"/>
              <c:layout>
                <c:manualLayout>
                  <c:x val="1.5562686115562229E-2"/>
                  <c:y val="-9.326010720483947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F3-4798-9B79-BDD4D69D590D}"/>
                </c:ext>
              </c:extLst>
            </c:dLbl>
            <c:dLbl>
              <c:idx val="3"/>
              <c:layout>
                <c:manualLayout>
                  <c:x val="0.14015397065402466"/>
                  <c:y val="9.68886787334495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F3-4798-9B79-BDD4D69D590D}"/>
                </c:ext>
              </c:extLst>
            </c:dLbl>
            <c:dLbl>
              <c:idx val="4"/>
              <c:layout>
                <c:manualLayout>
                  <c:x val="2.0684960706245148E-2"/>
                  <c:y val="-1.715707762724197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F3-4798-9B79-BDD4D69D59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'BASE DE DADOS DOS GRÁFICOS'!$EP$3:$EP$6</c:f>
              <c:strCache>
                <c:ptCount val="4"/>
                <c:pt idx="0">
                  <c:v>Administração Direta</c:v>
                </c:pt>
                <c:pt idx="1">
                  <c:v>Autarquia</c:v>
                </c:pt>
                <c:pt idx="2">
                  <c:v>Fundação de Direito Público</c:v>
                </c:pt>
                <c:pt idx="3">
                  <c:v>Não Informado</c:v>
                </c:pt>
              </c:strCache>
            </c:strRef>
          </c:cat>
          <c:val>
            <c:numRef>
              <c:f>'BASE DE DADOS DOS GRÁFICOS'!$EQ$3:$EQ$6</c:f>
              <c:numCache>
                <c:formatCode>General</c:formatCode>
                <c:ptCount val="4"/>
                <c:pt idx="0">
                  <c:v>560</c:v>
                </c:pt>
                <c:pt idx="1">
                  <c:v>1105</c:v>
                </c:pt>
                <c:pt idx="2">
                  <c:v>6</c:v>
                </c:pt>
                <c:pt idx="3">
                  <c:v>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F3-4798-9B79-BDD4D69D590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60075865772141E-2"/>
          <c:y val="0"/>
          <c:w val="0.94933898229961267"/>
          <c:h val="0.8683666208390618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'BASE DE DADOS DOS GRÁFICOS'!$BT$3:$BT$12</c:f>
              <c:strCache>
                <c:ptCount val="10"/>
                <c:pt idx="0">
                  <c:v>0% - 10%</c:v>
                </c:pt>
                <c:pt idx="1">
                  <c:v>10% - 20%</c:v>
                </c:pt>
                <c:pt idx="2">
                  <c:v>20% - 30%</c:v>
                </c:pt>
                <c:pt idx="3">
                  <c:v>30% - 40%</c:v>
                </c:pt>
                <c:pt idx="4">
                  <c:v>40% - 50%</c:v>
                </c:pt>
                <c:pt idx="5">
                  <c:v>50% - 60%</c:v>
                </c:pt>
                <c:pt idx="6">
                  <c:v>60% - 70%</c:v>
                </c:pt>
                <c:pt idx="7">
                  <c:v>70% - 80%</c:v>
                </c:pt>
                <c:pt idx="8">
                  <c:v>80% - 90%</c:v>
                </c:pt>
                <c:pt idx="9">
                  <c:v>90% - 100%</c:v>
                </c:pt>
              </c:strCache>
            </c:strRef>
          </c:cat>
          <c:val>
            <c:numRef>
              <c:f>'BASE DE DADOS DOS GRÁFICOS'!$BU$3:$BU$12</c:f>
              <c:numCache>
                <c:formatCode>General</c:formatCode>
                <c:ptCount val="10"/>
                <c:pt idx="0">
                  <c:v>56</c:v>
                </c:pt>
                <c:pt idx="1">
                  <c:v>11</c:v>
                </c:pt>
                <c:pt idx="2">
                  <c:v>23</c:v>
                </c:pt>
                <c:pt idx="3">
                  <c:v>56</c:v>
                </c:pt>
                <c:pt idx="4">
                  <c:v>66</c:v>
                </c:pt>
                <c:pt idx="5">
                  <c:v>91</c:v>
                </c:pt>
                <c:pt idx="6">
                  <c:v>113</c:v>
                </c:pt>
                <c:pt idx="7">
                  <c:v>241</c:v>
                </c:pt>
                <c:pt idx="8">
                  <c:v>257</c:v>
                </c:pt>
                <c:pt idx="9">
                  <c:v>1085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2E-421B-9E35-E5478BF6992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1085400"/>
        <c:axId val="161085792"/>
      </c:barChart>
      <c:catAx>
        <c:axId val="161085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Representatividade dos Segurados nos Conselhos</a:t>
                </a:r>
              </a:p>
            </c:rich>
          </c:tx>
          <c:layout>
            <c:manualLayout>
              <c:xMode val="edge"/>
              <c:yMode val="edge"/>
              <c:x val="0.36403384438859743"/>
              <c:y val="0.941690288713910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1085792"/>
        <c:crosses val="autoZero"/>
        <c:auto val="1"/>
        <c:lblAlgn val="ctr"/>
        <c:lblOffset val="100"/>
        <c:noMultiLvlLbl val="0"/>
      </c:catAx>
      <c:valAx>
        <c:axId val="161085792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Número</a:t>
                </a:r>
                <a:r>
                  <a:rPr lang="pt-BR" sz="11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de Entes</a:t>
                </a:r>
                <a:endParaRPr lang="pt-BR" sz="1100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crossAx val="16108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Número</a:t>
            </a:r>
            <a:r>
              <a:rPr lang="pt-BR" baseline="0"/>
              <a:t> de Beneficiários Civis e Militares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'BASE DE DADOS DOS GRÁFICOS'!$O$4</c:f>
              <c:strCache>
                <c:ptCount val="1"/>
                <c:pt idx="0">
                  <c:v>ESTADOS/DISTRITO FEDERAL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86000"/>
                    <a:shade val="51000"/>
                    <a:satMod val="130000"/>
                  </a:schemeClr>
                </a:gs>
                <a:gs pos="80000">
                  <a:schemeClr val="accent1">
                    <a:tint val="86000"/>
                    <a:shade val="93000"/>
                    <a:satMod val="130000"/>
                  </a:schemeClr>
                </a:gs>
                <a:gs pos="100000">
                  <a:schemeClr val="accent1">
                    <a:tint val="8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>
                    <a:tint val="86000"/>
                  </a:schemeClr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strRef>
              <c:f>'BASE DE DADOS DOS GRÁFICOS'!$P$3:$AF$3</c:f>
              <c:strCach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strCache>
            </c:strRef>
          </c:cat>
          <c:val>
            <c:numRef>
              <c:f>'BASE DE DADOS DOS GRÁFICOS'!$P$4:$AF$4</c:f>
              <c:numCache>
                <c:formatCode>#,##0</c:formatCode>
                <c:ptCount val="17"/>
                <c:pt idx="0">
                  <c:v>4925479</c:v>
                </c:pt>
                <c:pt idx="1">
                  <c:v>4524639</c:v>
                </c:pt>
                <c:pt idx="2">
                  <c:v>4804299</c:v>
                </c:pt>
                <c:pt idx="3">
                  <c:v>4878119</c:v>
                </c:pt>
                <c:pt idx="4">
                  <c:v>4710403</c:v>
                </c:pt>
                <c:pt idx="5">
                  <c:v>4521002</c:v>
                </c:pt>
                <c:pt idx="6">
                  <c:v>4462492</c:v>
                </c:pt>
                <c:pt idx="7">
                  <c:v>4467991</c:v>
                </c:pt>
                <c:pt idx="8">
                  <c:v>4583821</c:v>
                </c:pt>
                <c:pt idx="9">
                  <c:v>4915545</c:v>
                </c:pt>
                <c:pt idx="10">
                  <c:v>4630308</c:v>
                </c:pt>
                <c:pt idx="11">
                  <c:v>4902174</c:v>
                </c:pt>
                <c:pt idx="12">
                  <c:v>4869422</c:v>
                </c:pt>
                <c:pt idx="13">
                  <c:v>4795016</c:v>
                </c:pt>
                <c:pt idx="14">
                  <c:v>4917629</c:v>
                </c:pt>
                <c:pt idx="15">
                  <c:v>4795507</c:v>
                </c:pt>
                <c:pt idx="16">
                  <c:v>4765136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57-40EA-BBFF-04569E740AFF}"/>
            </c:ext>
          </c:extLst>
        </c:ser>
        <c:ser>
          <c:idx val="3"/>
          <c:order val="2"/>
          <c:tx>
            <c:strRef>
              <c:f>'BASE DE DADOS DOS GRÁFICOS'!$O$5</c:f>
              <c:strCache>
                <c:ptCount val="1"/>
                <c:pt idx="0">
                  <c:v>CAPITAIS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8000"/>
                    <a:shade val="51000"/>
                    <a:satMod val="130000"/>
                  </a:schemeClr>
                </a:gs>
                <a:gs pos="80000">
                  <a:schemeClr val="accent1">
                    <a:shade val="58000"/>
                    <a:shade val="93000"/>
                    <a:satMod val="130000"/>
                  </a:schemeClr>
                </a:gs>
                <a:gs pos="100000">
                  <a:schemeClr val="accent1">
                    <a:shade val="58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>
                    <a:shade val="58000"/>
                  </a:schemeClr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strRef>
              <c:f>'BASE DE DADOS DOS GRÁFICOS'!$P$3:$AF$3</c:f>
              <c:strCach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strCache>
            </c:strRef>
          </c:cat>
          <c:val>
            <c:numRef>
              <c:f>'BASE DE DADOS DOS GRÁFICOS'!$P$5:$AF$5</c:f>
              <c:numCache>
                <c:formatCode>#,##0</c:formatCode>
                <c:ptCount val="17"/>
                <c:pt idx="0">
                  <c:v>750242</c:v>
                </c:pt>
                <c:pt idx="1">
                  <c:v>812876</c:v>
                </c:pt>
                <c:pt idx="2">
                  <c:v>832184</c:v>
                </c:pt>
                <c:pt idx="3">
                  <c:v>837899</c:v>
                </c:pt>
                <c:pt idx="4">
                  <c:v>826520</c:v>
                </c:pt>
                <c:pt idx="5">
                  <c:v>804744</c:v>
                </c:pt>
                <c:pt idx="6">
                  <c:v>835070</c:v>
                </c:pt>
                <c:pt idx="7">
                  <c:v>868841</c:v>
                </c:pt>
                <c:pt idx="8">
                  <c:v>874691</c:v>
                </c:pt>
                <c:pt idx="9">
                  <c:v>974365</c:v>
                </c:pt>
                <c:pt idx="10">
                  <c:v>933844</c:v>
                </c:pt>
                <c:pt idx="11">
                  <c:v>936318</c:v>
                </c:pt>
                <c:pt idx="12">
                  <c:v>959583</c:v>
                </c:pt>
                <c:pt idx="13">
                  <c:v>951277</c:v>
                </c:pt>
                <c:pt idx="14">
                  <c:v>974871</c:v>
                </c:pt>
                <c:pt idx="15">
                  <c:v>954372</c:v>
                </c:pt>
                <c:pt idx="16">
                  <c:v>948456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57-40EA-BBFF-04569E740AFF}"/>
            </c:ext>
          </c:extLst>
        </c:ser>
        <c:ser>
          <c:idx val="0"/>
          <c:order val="3"/>
          <c:tx>
            <c:strRef>
              <c:f>'BASE DE DADOS DOS GRÁFICOS'!$O$6</c:f>
              <c:strCache>
                <c:ptCount val="1"/>
                <c:pt idx="0">
                  <c:v>DEMAIS MUNICÍPIOS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58000"/>
                    <a:shade val="51000"/>
                    <a:satMod val="130000"/>
                  </a:schemeClr>
                </a:gs>
                <a:gs pos="80000">
                  <a:schemeClr val="accent1">
                    <a:tint val="58000"/>
                    <a:shade val="93000"/>
                    <a:satMod val="130000"/>
                  </a:schemeClr>
                </a:gs>
                <a:gs pos="100000">
                  <a:schemeClr val="accent1">
                    <a:tint val="58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>
                    <a:tint val="58000"/>
                  </a:schemeClr>
                </a:solidFill>
                <a:prstDash val="sysDash"/>
              </a:ln>
              <a:effectLst/>
            </c:spPr>
            <c:trendlineType val="exp"/>
            <c:dispRSqr val="0"/>
            <c:dispEq val="0"/>
          </c:trendline>
          <c:cat>
            <c:strRef>
              <c:f>'BASE DE DADOS DOS GRÁFICOS'!$P$3:$AF$3</c:f>
              <c:strCach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strCache>
            </c:strRef>
          </c:cat>
          <c:val>
            <c:numRef>
              <c:f>'BASE DE DADOS DOS GRÁFICOS'!$P$6:$AF$6</c:f>
              <c:numCache>
                <c:formatCode>#,##0</c:formatCode>
                <c:ptCount val="17"/>
                <c:pt idx="0">
                  <c:v>1710759</c:v>
                </c:pt>
                <c:pt idx="1">
                  <c:v>1854090</c:v>
                </c:pt>
                <c:pt idx="2">
                  <c:v>1916212</c:v>
                </c:pt>
                <c:pt idx="3">
                  <c:v>2004558</c:v>
                </c:pt>
                <c:pt idx="4">
                  <c:v>2056279</c:v>
                </c:pt>
                <c:pt idx="5">
                  <c:v>2182670</c:v>
                </c:pt>
                <c:pt idx="6">
                  <c:v>1966230</c:v>
                </c:pt>
                <c:pt idx="7">
                  <c:v>2083835</c:v>
                </c:pt>
                <c:pt idx="8">
                  <c:v>2161633</c:v>
                </c:pt>
                <c:pt idx="9">
                  <c:v>2268967</c:v>
                </c:pt>
                <c:pt idx="10">
                  <c:v>2547373</c:v>
                </c:pt>
                <c:pt idx="11">
                  <c:v>2511196</c:v>
                </c:pt>
                <c:pt idx="12">
                  <c:v>2726057</c:v>
                </c:pt>
                <c:pt idx="13">
                  <c:v>2783258</c:v>
                </c:pt>
                <c:pt idx="14">
                  <c:v>2803741</c:v>
                </c:pt>
                <c:pt idx="15">
                  <c:v>2766727</c:v>
                </c:pt>
                <c:pt idx="16">
                  <c:v>2840323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93-4944-924D-A2A360EA4DB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58972712"/>
        <c:axId val="15897702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'BASE DE DADOS DOS GRÁFICOS'!$O$3</c15:sqref>
                        </c15:formulaRef>
                      </c:ext>
                    </c:extLst>
                    <c:strCache>
                      <c:ptCount val="1"/>
                      <c:pt idx="0">
                        <c:v>TIPO DE ENTES FEDERATIVOS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86000"/>
                          <a:shade val="51000"/>
                          <a:satMod val="130000"/>
                        </a:schemeClr>
                      </a:gs>
                      <a:gs pos="80000">
                        <a:schemeClr val="accent1">
                          <a:shade val="86000"/>
                          <a:shade val="93000"/>
                          <a:satMod val="130000"/>
                        </a:schemeClr>
                      </a:gs>
                      <a:gs pos="100000">
                        <a:schemeClr val="accent1">
                          <a:shade val="86000"/>
                          <a:shade val="94000"/>
                          <a:satMod val="135000"/>
                        </a:schemeClr>
                      </a:gs>
                    </a:gsLst>
                    <a:lin ang="16200000" scaled="0"/>
                  </a:gradFill>
                  <a:ln>
                    <a:noFill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t-BR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trendline>
                  <c:spPr>
                    <a:ln w="19050" cap="rnd">
                      <a:solidFill>
                        <a:schemeClr val="accent1">
                          <a:shade val="86000"/>
                        </a:schemeClr>
                      </a:solidFill>
                      <a:prstDash val="sysDash"/>
                    </a:ln>
                    <a:effectLst/>
                  </c:spPr>
                  <c:trendlineType val="log"/>
                  <c:dispRSqr val="0"/>
                  <c:dispEq val="0"/>
                </c:trendline>
                <c:cat>
                  <c:strRef>
                    <c:extLst>
                      <c:ext uri="{02D57815-91ED-43cb-92C2-25804820EDAC}">
                        <c15:formulaRef>
                          <c15:sqref>'BASE DE DADOS DOS GRÁFICOS'!$P$3:$AF$3</c15:sqref>
                        </c15:formulaRef>
                      </c:ext>
                    </c:extLst>
                    <c:strCache>
                      <c:ptCount val="17"/>
                      <c:pt idx="0">
                        <c:v>2007</c:v>
                      </c:pt>
                      <c:pt idx="1">
                        <c:v>2008</c:v>
                      </c:pt>
                      <c:pt idx="2">
                        <c:v>2009</c:v>
                      </c:pt>
                      <c:pt idx="3">
                        <c:v>2010</c:v>
                      </c:pt>
                      <c:pt idx="4">
                        <c:v>2011</c:v>
                      </c:pt>
                      <c:pt idx="5">
                        <c:v>2012</c:v>
                      </c:pt>
                      <c:pt idx="6">
                        <c:v>2013</c:v>
                      </c:pt>
                      <c:pt idx="7">
                        <c:v>2014</c:v>
                      </c:pt>
                      <c:pt idx="8">
                        <c:v>2015</c:v>
                      </c:pt>
                      <c:pt idx="9">
                        <c:v>2016</c:v>
                      </c:pt>
                      <c:pt idx="10">
                        <c:v>2017</c:v>
                      </c:pt>
                      <c:pt idx="11">
                        <c:v>2018</c:v>
                      </c:pt>
                      <c:pt idx="12">
                        <c:v>2019</c:v>
                      </c:pt>
                      <c:pt idx="13">
                        <c:v>2020</c:v>
                      </c:pt>
                      <c:pt idx="14">
                        <c:v>2021</c:v>
                      </c:pt>
                      <c:pt idx="15">
                        <c:v>2022</c:v>
                      </c:pt>
                      <c:pt idx="16">
                        <c:v>2023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'BASE DE DADOS DOS GRÁFICOS'!$P$3:$AF$3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2020</c:v>
                      </c:pt>
                      <c:pt idx="14">
                        <c:v>2021</c:v>
                      </c:pt>
                      <c:pt idx="15">
                        <c:v>2022</c:v>
                      </c:pt>
                      <c:pt idx="16">
                        <c:v>2023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B57-40EA-BBFF-04569E740AFF}"/>
                  </c:ext>
                </c:extLst>
              </c15:ser>
            </c15:filteredBarSeries>
          </c:ext>
        </c:extLst>
      </c:barChart>
      <c:catAx>
        <c:axId val="158972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7024"/>
        <c:crosses val="autoZero"/>
        <c:auto val="1"/>
        <c:lblAlgn val="ctr"/>
        <c:lblOffset val="100"/>
        <c:noMultiLvlLbl val="0"/>
      </c:catAx>
      <c:valAx>
        <c:axId val="158977024"/>
        <c:scaling>
          <c:orientation val="minMax"/>
          <c:max val="5500000"/>
          <c:min val="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2712"/>
        <c:crosses val="autoZero"/>
        <c:crossBetween val="between"/>
        <c:majorUnit val="500000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Relação entre Militares ativos e inativos da União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'BASE DE DADOS DOS GRÁFICOS'!$BF$7</c:f>
              <c:strCache>
                <c:ptCount val="1"/>
                <c:pt idx="0">
                  <c:v>INATIVOS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GRÁFICOS'!$BG$3:$BR$3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'BASE DE DADOS DOS GRÁFICOS'!$BG$4:$BR$4</c:f>
              <c:numCache>
                <c:formatCode>#,##0</c:formatCode>
                <c:ptCount val="12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  <c:pt idx="8">
                  <c:v>367638</c:v>
                </c:pt>
                <c:pt idx="9">
                  <c:v>368338</c:v>
                </c:pt>
                <c:pt idx="10">
                  <c:v>350238</c:v>
                </c:pt>
                <c:pt idx="11">
                  <c:v>345315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EC-4529-8586-F6D8C0A1F9BA}"/>
            </c:ext>
          </c:extLst>
        </c:ser>
        <c:ser>
          <c:idx val="0"/>
          <c:order val="1"/>
          <c:tx>
            <c:strRef>
              <c:f>'BASE DE DADOS DOS GRÁFICOS'!$BF$4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GRÁFICOS'!$BG$3:$BR$3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'BASE DE DADOS DOS GRÁFICOS'!$BG$7:$BR$7</c:f>
              <c:numCache>
                <c:formatCode>#,##0</c:formatCode>
                <c:ptCount val="12"/>
                <c:pt idx="0">
                  <c:v>252977</c:v>
                </c:pt>
                <c:pt idx="1">
                  <c:v>314623</c:v>
                </c:pt>
                <c:pt idx="2">
                  <c:v>322591</c:v>
                </c:pt>
                <c:pt idx="3">
                  <c:v>328384</c:v>
                </c:pt>
                <c:pt idx="4">
                  <c:v>334975</c:v>
                </c:pt>
                <c:pt idx="5">
                  <c:v>374820</c:v>
                </c:pt>
                <c:pt idx="6">
                  <c:v>381356</c:v>
                </c:pt>
                <c:pt idx="7">
                  <c:v>387852</c:v>
                </c:pt>
                <c:pt idx="8">
                  <c:v>375067</c:v>
                </c:pt>
                <c:pt idx="9">
                  <c:v>396266</c:v>
                </c:pt>
                <c:pt idx="10">
                  <c:v>401310</c:v>
                </c:pt>
                <c:pt idx="11">
                  <c:v>405603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EC-4529-8586-F6D8C0A1F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5"/>
        <c:axId val="158978592"/>
        <c:axId val="158971536"/>
      </c:barChart>
      <c:lineChart>
        <c:grouping val="standard"/>
        <c:varyColors val="0"/>
        <c:ser>
          <c:idx val="3"/>
          <c:order val="2"/>
          <c:tx>
            <c:strRef>
              <c:f>'BASE DE DADOS DOS GRÁFICOS'!$BF$8</c:f>
              <c:strCache>
                <c:ptCount val="1"/>
                <c:pt idx="0">
                  <c:v>RELAÇÃO ATIVO vs INATIVO</c:v>
                </c:pt>
              </c:strCache>
            </c:strRef>
          </c:tx>
          <c:spPr>
            <a:ln w="28575" cap="rnd">
              <a:solidFill>
                <a:schemeClr val="accent1">
                  <a:tint val="58000"/>
                </a:schemeClr>
              </a:solidFill>
              <a:round/>
            </a:ln>
            <a:effectLst/>
          </c:spPr>
          <c:marker>
            <c:symbol val="none"/>
          </c:marker>
          <c:dLbls>
            <c:numFmt formatCode="#,##0.0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overflow" horzOverflow="overflow" wrap="square" lIns="38100" tIns="19050" rIns="38100" bIns="19050" anchor="t" anchorCtr="0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GRÁFICOS'!$BG$3:$BR$3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'BASE DE DADOS DOS GRÁFICOS'!$BG$8:$BR$8</c:f>
              <c:numCache>
                <c:formatCode>#,##0.00</c:formatCode>
                <c:ptCount val="12"/>
                <c:pt idx="0">
                  <c:v>1.4047680223893872</c:v>
                </c:pt>
                <c:pt idx="1">
                  <c:v>1.1383179233558893</c:v>
                </c:pt>
                <c:pt idx="2">
                  <c:v>1.1145754221289497</c:v>
                </c:pt>
                <c:pt idx="3">
                  <c:v>1.11224054765153</c:v>
                </c:pt>
                <c:pt idx="4">
                  <c:v>1.1053750279871633</c:v>
                </c:pt>
                <c:pt idx="5">
                  <c:v>0.98305053092150896</c:v>
                </c:pt>
                <c:pt idx="6">
                  <c:v>0.96655356150158911</c:v>
                </c:pt>
                <c:pt idx="7">
                  <c:v>0.98447345894825866</c:v>
                </c:pt>
                <c:pt idx="8">
                  <c:v>0.98019287220683238</c:v>
                </c:pt>
                <c:pt idx="9">
                  <c:v>0.9295220886979958</c:v>
                </c:pt>
                <c:pt idx="10">
                  <c:v>0.87273678702250135</c:v>
                </c:pt>
                <c:pt idx="11">
                  <c:v>0.85136204613871203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EC-4529-8586-F6D8C0A1F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680984"/>
        <c:axId val="158971928"/>
      </c:lineChart>
      <c:catAx>
        <c:axId val="15897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1536"/>
        <c:crosses val="autoZero"/>
        <c:auto val="1"/>
        <c:lblAlgn val="ctr"/>
        <c:lblOffset val="100"/>
        <c:noMultiLvlLbl val="0"/>
      </c:catAx>
      <c:valAx>
        <c:axId val="1589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8978592"/>
        <c:crosses val="autoZero"/>
        <c:crossBetween val="between"/>
      </c:valAx>
      <c:valAx>
        <c:axId val="158971928"/>
        <c:scaling>
          <c:orientation val="minMax"/>
        </c:scaling>
        <c:delete val="0"/>
        <c:axPos val="r"/>
        <c:numFmt formatCode="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0984"/>
        <c:crosses val="max"/>
        <c:crossBetween val="between"/>
      </c:valAx>
      <c:catAx>
        <c:axId val="221680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8971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Evolução do número de segurados civis da União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'BASE DE DADOS DOS GRÁFICOS'!$DI$4</c:f>
              <c:strCache>
                <c:ptCount val="1"/>
                <c:pt idx="0">
                  <c:v>SERVIDORES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>
                    <a:shade val="65000"/>
                  </a:schemeClr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GRÁFICOS'!$DJ$3:$DT$3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'BASE DE DADOS DOS GRÁFICOS'!$DJ$4:$DT$4</c:f>
              <c:numCache>
                <c:formatCode>#,##0</c:formatCode>
                <c:ptCount val="11"/>
                <c:pt idx="0">
                  <c:v>603212</c:v>
                </c:pt>
                <c:pt idx="1">
                  <c:v>643783</c:v>
                </c:pt>
                <c:pt idx="2">
                  <c:v>633568</c:v>
                </c:pt>
                <c:pt idx="3">
                  <c:v>718142</c:v>
                </c:pt>
                <c:pt idx="4">
                  <c:v>691342</c:v>
                </c:pt>
                <c:pt idx="5">
                  <c:v>688778</c:v>
                </c:pt>
                <c:pt idx="6">
                  <c:v>677582</c:v>
                </c:pt>
                <c:pt idx="7">
                  <c:v>663550</c:v>
                </c:pt>
                <c:pt idx="8">
                  <c:v>662793</c:v>
                </c:pt>
                <c:pt idx="9">
                  <c:v>645692</c:v>
                </c:pt>
                <c:pt idx="10">
                  <c:v>762043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59-45B7-9FBF-0C869105716C}"/>
            </c:ext>
          </c:extLst>
        </c:ser>
        <c:ser>
          <c:idx val="1"/>
          <c:order val="1"/>
          <c:tx>
            <c:strRef>
              <c:f>'BASE DE DADOS DOS GRÁFICOS'!$DI$5</c:f>
              <c:strCache>
                <c:ptCount val="1"/>
                <c:pt idx="0">
                  <c:v>APOSENTADOS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GRÁFICOS'!$DJ$3:$DT$3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'BASE DE DADOS DOS GRÁFICOS'!$DJ$5:$DT$5</c:f>
              <c:numCache>
                <c:formatCode>#,##0</c:formatCode>
                <c:ptCount val="11"/>
                <c:pt idx="0">
                  <c:v>339252</c:v>
                </c:pt>
                <c:pt idx="1">
                  <c:v>354563</c:v>
                </c:pt>
                <c:pt idx="2">
                  <c:v>409050</c:v>
                </c:pt>
                <c:pt idx="3">
                  <c:v>422584</c:v>
                </c:pt>
                <c:pt idx="4">
                  <c:v>436535</c:v>
                </c:pt>
                <c:pt idx="5">
                  <c:v>446852</c:v>
                </c:pt>
                <c:pt idx="6">
                  <c:v>466878</c:v>
                </c:pt>
                <c:pt idx="7">
                  <c:v>479513</c:v>
                </c:pt>
                <c:pt idx="8">
                  <c:v>471946</c:v>
                </c:pt>
                <c:pt idx="9">
                  <c:v>471734</c:v>
                </c:pt>
                <c:pt idx="10">
                  <c:v>488659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59-45B7-9FBF-0C869105716C}"/>
            </c:ext>
          </c:extLst>
        </c:ser>
        <c:ser>
          <c:idx val="2"/>
          <c:order val="2"/>
          <c:tx>
            <c:strRef>
              <c:f>'BASE DE DADOS DOS GRÁFICOS'!$DI$6</c:f>
              <c:strCache>
                <c:ptCount val="1"/>
                <c:pt idx="0">
                  <c:v>PENSIONISTAS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>
                    <a:tint val="65000"/>
                  </a:schemeClr>
                </a:solidFill>
                <a:prstDash val="sysDash"/>
              </a:ln>
              <a:effectLst/>
            </c:spPr>
            <c:trendlineType val="log"/>
            <c:dispRSqr val="0"/>
            <c:dispEq val="0"/>
          </c:trendline>
          <c:cat>
            <c:numRef>
              <c:f>'BASE DE DADOS DOS GRÁFICOS'!$DJ$3:$DT$3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'BASE DE DADOS DOS GRÁFICOS'!$DJ$6:$DT$6</c:f>
              <c:numCache>
                <c:formatCode>#,##0</c:formatCode>
                <c:ptCount val="11"/>
                <c:pt idx="0">
                  <c:v>349316</c:v>
                </c:pt>
                <c:pt idx="1">
                  <c:v>317678</c:v>
                </c:pt>
                <c:pt idx="2">
                  <c:v>298415</c:v>
                </c:pt>
                <c:pt idx="3">
                  <c:v>300386</c:v>
                </c:pt>
                <c:pt idx="4">
                  <c:v>300937</c:v>
                </c:pt>
                <c:pt idx="5">
                  <c:v>294145</c:v>
                </c:pt>
                <c:pt idx="6">
                  <c:v>307233</c:v>
                </c:pt>
                <c:pt idx="7">
                  <c:v>305060</c:v>
                </c:pt>
                <c:pt idx="8">
                  <c:v>302936</c:v>
                </c:pt>
                <c:pt idx="9">
                  <c:v>300369</c:v>
                </c:pt>
                <c:pt idx="10">
                  <c:v>307678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59-45B7-9FBF-0C86910571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21679416"/>
        <c:axId val="221679808"/>
      </c:barChart>
      <c:catAx>
        <c:axId val="221679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79808"/>
        <c:crosses val="autoZero"/>
        <c:auto val="1"/>
        <c:lblAlgn val="ctr"/>
        <c:lblOffset val="100"/>
        <c:noMultiLvlLbl val="0"/>
      </c:catAx>
      <c:valAx>
        <c:axId val="221679808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22167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Número de militares da União</a:t>
            </a:r>
          </a:p>
        </c:rich>
      </c:tx>
      <c:layout>
        <c:manualLayout>
          <c:xMode val="edge"/>
          <c:yMode val="edge"/>
          <c:x val="0.34849567595801995"/>
          <c:y val="5.06563722990746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'BASE DE DADOS DOS GRÁFICOS'!$BF$4</c:f>
              <c:strCache>
                <c:ptCount val="1"/>
                <c:pt idx="0">
                  <c:v>ATIVOS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trendlineType val="exp"/>
            <c:dispRSqr val="0"/>
            <c:dispEq val="0"/>
          </c:trendline>
          <c:cat>
            <c:numRef>
              <c:f>'BASE DE DADOS DOS GRÁFICOS'!$BG$3:$BR$3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'BASE DE DADOS DOS GRÁFICOS'!$BG$4:$BR$4</c:f>
              <c:numCache>
                <c:formatCode>#,##0</c:formatCode>
                <c:ptCount val="12"/>
                <c:pt idx="0">
                  <c:v>355374</c:v>
                </c:pt>
                <c:pt idx="1">
                  <c:v>358141</c:v>
                </c:pt>
                <c:pt idx="2">
                  <c:v>359552</c:v>
                </c:pt>
                <c:pt idx="3">
                  <c:v>365242</c:v>
                </c:pt>
                <c:pt idx="4">
                  <c:v>370273</c:v>
                </c:pt>
                <c:pt idx="5">
                  <c:v>368467</c:v>
                </c:pt>
                <c:pt idx="6">
                  <c:v>368601</c:v>
                </c:pt>
                <c:pt idx="7">
                  <c:v>381830</c:v>
                </c:pt>
                <c:pt idx="8">
                  <c:v>367638</c:v>
                </c:pt>
                <c:pt idx="9">
                  <c:v>368338</c:v>
                </c:pt>
                <c:pt idx="10">
                  <c:v>350238</c:v>
                </c:pt>
                <c:pt idx="11">
                  <c:v>345315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CB8-B7FE-7B868CD0F2C3}"/>
            </c:ext>
          </c:extLst>
        </c:ser>
        <c:ser>
          <c:idx val="0"/>
          <c:order val="1"/>
          <c:tx>
            <c:strRef>
              <c:f>'BASE DE DADOS DOS GRÁFICOS'!$BF$5</c:f>
              <c:strCache>
                <c:ptCount val="1"/>
                <c:pt idx="0">
                  <c:v>APOSENTADOS</c:v>
                </c:pt>
              </c:strCache>
            </c:strRef>
          </c:tx>
          <c:spPr>
            <a:solidFill>
              <a:schemeClr val="accent1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9525" cap="rnd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trendlineType val="exp"/>
            <c:dispRSqr val="0"/>
            <c:dispEq val="0"/>
          </c:trendline>
          <c:cat>
            <c:numRef>
              <c:f>'BASE DE DADOS DOS GRÁFICOS'!$BG$3:$BR$3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'BASE DE DADOS DOS GRÁFICOS'!$BG$5:$BR$5</c:f>
              <c:numCache>
                <c:formatCode>#,##0</c:formatCode>
                <c:ptCount val="12"/>
                <c:pt idx="0">
                  <c:v>139494</c:v>
                </c:pt>
                <c:pt idx="1">
                  <c:v>143105</c:v>
                </c:pt>
                <c:pt idx="2">
                  <c:v>146212</c:v>
                </c:pt>
                <c:pt idx="3">
                  <c:v>147907</c:v>
                </c:pt>
                <c:pt idx="4">
                  <c:v>150470</c:v>
                </c:pt>
                <c:pt idx="5">
                  <c:v>154176</c:v>
                </c:pt>
                <c:pt idx="6">
                  <c:v>158284</c:v>
                </c:pt>
                <c:pt idx="7">
                  <c:v>161069</c:v>
                </c:pt>
                <c:pt idx="8">
                  <c:v>163592</c:v>
                </c:pt>
                <c:pt idx="9">
                  <c:v>164933</c:v>
                </c:pt>
                <c:pt idx="10">
                  <c:v>167232</c:v>
                </c:pt>
                <c:pt idx="11">
                  <c:v>168950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BB-4CB8-B7FE-7B868CD0F2C3}"/>
            </c:ext>
          </c:extLst>
        </c:ser>
        <c:ser>
          <c:idx val="1"/>
          <c:order val="2"/>
          <c:tx>
            <c:strRef>
              <c:f>'BASE DE DADOS DOS GRÁFICOS'!$BF$6</c:f>
              <c:strCache>
                <c:ptCount val="1"/>
                <c:pt idx="0">
                  <c:v>PENSIONISTAS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9525" cap="rnd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  <c:trendlineType val="exp"/>
            <c:dispRSqr val="0"/>
            <c:dispEq val="0"/>
          </c:trendline>
          <c:cat>
            <c:numRef>
              <c:f>'BASE DE DADOS DOS GRÁFICOS'!$BG$3:$BR$3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'BASE DE DADOS DOS GRÁFICOS'!$BG$6:$BR$6</c:f>
              <c:numCache>
                <c:formatCode>#,##0</c:formatCode>
                <c:ptCount val="12"/>
                <c:pt idx="0">
                  <c:v>113483</c:v>
                </c:pt>
                <c:pt idx="1">
                  <c:v>171518</c:v>
                </c:pt>
                <c:pt idx="2">
                  <c:v>176379</c:v>
                </c:pt>
                <c:pt idx="3">
                  <c:v>180477</c:v>
                </c:pt>
                <c:pt idx="4">
                  <c:v>184505</c:v>
                </c:pt>
                <c:pt idx="5">
                  <c:v>220644</c:v>
                </c:pt>
                <c:pt idx="6">
                  <c:v>223072</c:v>
                </c:pt>
                <c:pt idx="7">
                  <c:v>226783</c:v>
                </c:pt>
                <c:pt idx="8">
                  <c:v>211475</c:v>
                </c:pt>
                <c:pt idx="9">
                  <c:v>231333</c:v>
                </c:pt>
                <c:pt idx="10">
                  <c:v>234078</c:v>
                </c:pt>
                <c:pt idx="11">
                  <c:v>236653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BA-4DBD-90EC-9B5EC5D36F1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-25"/>
        <c:axId val="221685688"/>
        <c:axId val="221681768"/>
      </c:barChart>
      <c:catAx>
        <c:axId val="22168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1768"/>
        <c:crosses val="autoZero"/>
        <c:auto val="1"/>
        <c:lblAlgn val="ctr"/>
        <c:lblOffset val="100"/>
        <c:noMultiLvlLbl val="0"/>
      </c:catAx>
      <c:valAx>
        <c:axId val="22168176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221685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>
                <a:solidFill>
                  <a:schemeClr val="tx1">
                    <a:lumMod val="75000"/>
                    <a:lumOff val="25000"/>
                  </a:schemeClr>
                </a:solidFill>
              </a:rPr>
              <a:t>Evolução da Despesa de Estados, DF e Municípios com Benefícios </a:t>
            </a:r>
          </a:p>
          <a:p>
            <a:pPr>
              <a:defRPr sz="140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r>
              <a:rPr lang="pt-BR" sz="1400">
                <a:solidFill>
                  <a:schemeClr val="tx1">
                    <a:lumMod val="75000"/>
                    <a:lumOff val="25000"/>
                  </a:schemeClr>
                </a:solidFill>
              </a:rPr>
              <a:t>em R$</a:t>
            </a:r>
            <a:r>
              <a:rPr lang="pt-BR" sz="140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bilhões </a:t>
            </a:r>
            <a:r>
              <a:rPr lang="pt-BR" sz="1400" b="0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- a partir de 2019 a despesa de militares passou a ser segregada</a:t>
            </a:r>
            <a:endParaRPr lang="pt-BR" sz="1400" b="0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22189590343027144"/>
          <c:y val="3.38308508940385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7935777954769313E-2"/>
          <c:y val="0.11204882722992959"/>
          <c:w val="0.91569887325502153"/>
          <c:h val="0.75896376130782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'BASE DE DADOS DOS GRÁFICOS'!$CV$4</c:f>
              <c:strCache>
                <c:ptCount val="1"/>
                <c:pt idx="0">
                  <c:v>CIVIS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GRÁFICOS'!$CW$3:$DF$3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'BASE DE DADOS DOS GRÁFICOS'!$CW$4:$DF$4</c:f>
              <c:numCache>
                <c:formatCode>0.0</c:formatCode>
                <c:ptCount val="10"/>
                <c:pt idx="0">
                  <c:v>136.71613768651</c:v>
                </c:pt>
                <c:pt idx="1">
                  <c:v>158.66167761058031</c:v>
                </c:pt>
                <c:pt idx="2">
                  <c:v>180.26107393946995</c:v>
                </c:pt>
                <c:pt idx="3">
                  <c:v>209.29999999999998</c:v>
                </c:pt>
                <c:pt idx="4">
                  <c:v>219.89999999999998</c:v>
                </c:pt>
                <c:pt idx="5">
                  <c:v>198.3</c:v>
                </c:pt>
                <c:pt idx="6">
                  <c:v>203.60000000000002</c:v>
                </c:pt>
                <c:pt idx="7">
                  <c:v>220.28893651314991</c:v>
                </c:pt>
                <c:pt idx="8">
                  <c:v>246.30616504663996</c:v>
                </c:pt>
                <c:pt idx="9">
                  <c:v>259.2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F-4F00-8180-3B32F679987C}"/>
            </c:ext>
          </c:extLst>
        </c:ser>
        <c:ser>
          <c:idx val="1"/>
          <c:order val="1"/>
          <c:tx>
            <c:strRef>
              <c:f>'BASE DE DADOS DOS GRÁFICOS'!$CV$5</c:f>
              <c:strCache>
                <c:ptCount val="1"/>
                <c:pt idx="0">
                  <c:v>SPSM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'BASE DE DADOS DOS GRÁFICOS'!$CW$3:$DF$3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'BASE DE DADOS DOS GRÁFICOS'!$CW$5:$DF$5</c:f>
              <c:numCache>
                <c:formatCode>0.0</c:formatCode>
                <c:ptCount val="10"/>
                <c:pt idx="5">
                  <c:v>45.2</c:v>
                </c:pt>
                <c:pt idx="6">
                  <c:v>50.9</c:v>
                </c:pt>
                <c:pt idx="7">
                  <c:v>48.018903906710001</c:v>
                </c:pt>
                <c:pt idx="8">
                  <c:v>57.131672774850003</c:v>
                </c:pt>
                <c:pt idx="9">
                  <c:v>60.4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F-4F00-8180-3B32F67998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21686080"/>
        <c:axId val="221684512"/>
      </c:barChart>
      <c:catAx>
        <c:axId val="221686080"/>
        <c:scaling>
          <c:orientation val="minMax"/>
        </c:scaling>
        <c:delete val="0"/>
        <c:axPos val="b"/>
        <c:numFmt formatCode="General" sourceLinked="1"/>
        <c:majorTickMark val="in"/>
        <c:minorTickMark val="out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4512"/>
        <c:crosses val="autoZero"/>
        <c:auto val="1"/>
        <c:lblAlgn val="ctr"/>
        <c:lblOffset val="100"/>
        <c:noMultiLvlLbl val="0"/>
      </c:catAx>
      <c:valAx>
        <c:axId val="221684512"/>
        <c:scaling>
          <c:orientation val="minMax"/>
          <c:max val="320"/>
          <c:min val="0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21686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4" tint="-0.249977111117893"/>
  </sheetPr>
  <sheetViews>
    <sheetView zoomScale="89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>
    <tabColor theme="4" tint="-0.249977111117893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600-000000000000}">
  <sheetPr>
    <tabColor theme="4" tint="-0.249977111117893"/>
  </sheetPr>
  <sheetViews>
    <sheetView zoomScale="84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>
    <tabColor theme="4" tint="-0.249977111117893"/>
  </sheetPr>
  <sheetViews>
    <sheetView zoomScale="84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800-000000000000}">
  <sheetPr>
    <tabColor theme="4" tint="-0.249977111117893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900-000000000000}">
  <sheetPr>
    <tabColor theme="4" tint="-0.249977111117893"/>
  </sheetPr>
  <sheetViews>
    <sheetView zoomScale="80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>
    <tabColor theme="4" tint="-0.249977111117893"/>
  </sheetPr>
  <sheetViews>
    <sheetView zoomScale="89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4" tint="-0.249977111117893"/>
  </sheetPr>
  <sheetViews>
    <sheetView zoomScale="89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>
    <tabColor theme="4" tint="-0.249977111117893"/>
  </sheetPr>
  <sheetViews>
    <sheetView zoomScale="85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>
    <tabColor theme="4" tint="-0.249977111117893"/>
  </sheetPr>
  <sheetViews>
    <sheetView zoomScale="89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>
    <tabColor theme="4" tint="-0.249977111117893"/>
  </sheetPr>
  <sheetViews>
    <sheetView zoomScale="89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>
    <tabColor theme="4" tint="-0.249977111117893"/>
  </sheetPr>
  <sheetViews>
    <sheetView zoomScale="89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>
    <tabColor theme="4" tint="-0.249977111117893"/>
  </sheetPr>
  <sheetViews>
    <sheetView zoomScale="85" workbookViewId="0"/>
  </sheetViews>
  <pageMargins left="0.511811024" right="0.511811024" top="0.78740157499999996" bottom="0.78740157499999996" header="0.31496062000000002" footer="0.31496062000000002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>
    <tabColor theme="4" tint="-0.249977111117893"/>
  </sheetPr>
  <sheetViews>
    <sheetView zoomScale="90" workbookViewId="0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0584" cy="600182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629775" cy="59912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0.0272</cdr:x>
      <cdr:y>0.85309</cdr:y>
    </cdr:from>
    <cdr:to>
      <cdr:x>0.31904</cdr:x>
      <cdr:y>0.90455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45197" y="5309857"/>
          <a:ext cx="2631163" cy="320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t-BR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633857" cy="599621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629775" cy="59912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629775" cy="59912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640584" cy="600182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40584" cy="600182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637059" cy="599738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640584" cy="600182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640584" cy="600182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640584" cy="600182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637059" cy="5997388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643533" cy="601133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0Coordena&#231;&#227;o\%23%20Indicador\DIPR%20-%20Consolidado\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R10"/>
  <sheetViews>
    <sheetView tabSelected="1" zoomScaleNormal="100" zoomScaleSheetLayoutView="100" workbookViewId="0">
      <selection activeCell="A10" sqref="A10"/>
    </sheetView>
  </sheetViews>
  <sheetFormatPr defaultColWidth="9.109375" defaultRowHeight="10.199999999999999" x14ac:dyDescent="0.2"/>
  <cols>
    <col min="1" max="1" width="13.33203125" style="2" customWidth="1"/>
    <col min="2" max="16384" width="9.109375" style="1"/>
  </cols>
  <sheetData>
    <row r="1" spans="1:18" s="122" customFormat="1" ht="15.6" x14ac:dyDescent="0.3">
      <c r="A1" s="154" t="s">
        <v>283</v>
      </c>
    </row>
    <row r="2" spans="1:18" ht="3" customHeight="1" x14ac:dyDescent="0.2">
      <c r="A2" s="4"/>
    </row>
    <row r="3" spans="1:18" s="6" customFormat="1" ht="22.5" customHeight="1" x14ac:dyDescent="0.3">
      <c r="A3" s="118" t="s">
        <v>45</v>
      </c>
      <c r="B3" s="118">
        <v>2007</v>
      </c>
      <c r="C3" s="118">
        <v>2008</v>
      </c>
      <c r="D3" s="118">
        <v>2009</v>
      </c>
      <c r="E3" s="118">
        <v>2010</v>
      </c>
      <c r="F3" s="118">
        <v>2011</v>
      </c>
      <c r="G3" s="118">
        <v>2012</v>
      </c>
      <c r="H3" s="118">
        <v>2013</v>
      </c>
      <c r="I3" s="118">
        <v>2014</v>
      </c>
      <c r="J3" s="118">
        <v>2015</v>
      </c>
      <c r="K3" s="118">
        <v>2016</v>
      </c>
      <c r="L3" s="118">
        <v>2017</v>
      </c>
      <c r="M3" s="118">
        <v>2018</v>
      </c>
      <c r="N3" s="118">
        <v>2019</v>
      </c>
      <c r="O3" s="118">
        <v>2020</v>
      </c>
      <c r="P3" s="118">
        <v>2021</v>
      </c>
      <c r="Q3" s="118">
        <v>2022</v>
      </c>
      <c r="R3" s="118">
        <v>2023</v>
      </c>
    </row>
    <row r="4" spans="1:18" s="44" customFormat="1" ht="12.75" customHeight="1" x14ac:dyDescent="0.2">
      <c r="A4" s="77" t="s">
        <v>30</v>
      </c>
      <c r="B4" s="78">
        <v>3682</v>
      </c>
      <c r="C4" s="78">
        <v>3684</v>
      </c>
      <c r="D4" s="78">
        <v>3677</v>
      </c>
      <c r="E4" s="78">
        <v>3649</v>
      </c>
      <c r="F4" s="78">
        <v>3622</v>
      </c>
      <c r="G4" s="78">
        <v>3596</v>
      </c>
      <c r="H4" s="78">
        <v>3563</v>
      </c>
      <c r="I4" s="78">
        <v>3526</v>
      </c>
      <c r="J4" s="78">
        <v>3506</v>
      </c>
      <c r="K4" s="78">
        <v>3494</v>
      </c>
      <c r="L4" s="78">
        <v>3472</v>
      </c>
      <c r="M4" s="78">
        <v>3457</v>
      </c>
      <c r="N4" s="78">
        <v>3441</v>
      </c>
      <c r="O4" s="78">
        <v>3443</v>
      </c>
      <c r="P4" s="78">
        <v>3451</v>
      </c>
      <c r="Q4" s="78">
        <v>3452</v>
      </c>
      <c r="R4" s="78">
        <v>3457</v>
      </c>
    </row>
    <row r="5" spans="1:18" s="44" customFormat="1" ht="12.75" customHeight="1" x14ac:dyDescent="0.2">
      <c r="A5" s="77" t="s">
        <v>28</v>
      </c>
      <c r="B5" s="78">
        <v>1881</v>
      </c>
      <c r="C5" s="78">
        <v>1879</v>
      </c>
      <c r="D5" s="78">
        <v>1886</v>
      </c>
      <c r="E5" s="78">
        <v>1915</v>
      </c>
      <c r="F5" s="78">
        <v>1944</v>
      </c>
      <c r="G5" s="78">
        <v>1970</v>
      </c>
      <c r="H5" s="78">
        <v>2003</v>
      </c>
      <c r="I5" s="78">
        <v>2040</v>
      </c>
      <c r="J5" s="78">
        <v>2060</v>
      </c>
      <c r="K5" s="78">
        <v>2074</v>
      </c>
      <c r="L5" s="78">
        <v>2096</v>
      </c>
      <c r="M5" s="78">
        <v>2111</v>
      </c>
      <c r="N5" s="78">
        <v>2127</v>
      </c>
      <c r="O5" s="78">
        <v>2125</v>
      </c>
      <c r="P5" s="78">
        <v>2117</v>
      </c>
      <c r="Q5" s="78">
        <v>2116</v>
      </c>
      <c r="R5" s="78">
        <v>2111</v>
      </c>
    </row>
    <row r="6" spans="1:18" s="44" customFormat="1" ht="12.75" customHeight="1" x14ac:dyDescent="0.2">
      <c r="A6" s="77" t="s">
        <v>144</v>
      </c>
      <c r="B6" s="78">
        <v>27</v>
      </c>
      <c r="C6" s="78">
        <v>27</v>
      </c>
      <c r="D6" s="78">
        <v>27</v>
      </c>
      <c r="E6" s="78">
        <v>27</v>
      </c>
      <c r="F6" s="78">
        <v>27</v>
      </c>
      <c r="G6" s="78">
        <v>27</v>
      </c>
      <c r="H6" s="78">
        <v>27</v>
      </c>
      <c r="I6" s="78">
        <v>27</v>
      </c>
      <c r="J6" s="78">
        <v>27</v>
      </c>
      <c r="K6" s="78">
        <v>27</v>
      </c>
      <c r="L6" s="78">
        <v>27</v>
      </c>
      <c r="M6" s="78">
        <v>27</v>
      </c>
      <c r="N6" s="78">
        <v>27</v>
      </c>
      <c r="O6" s="78">
        <v>27</v>
      </c>
      <c r="P6" s="78">
        <v>27</v>
      </c>
      <c r="Q6" s="78">
        <v>27</v>
      </c>
      <c r="R6" s="78">
        <v>27</v>
      </c>
    </row>
    <row r="7" spans="1:18" s="44" customFormat="1" ht="12.75" customHeight="1" x14ac:dyDescent="0.2">
      <c r="A7" s="77" t="s">
        <v>228</v>
      </c>
      <c r="B7" s="78">
        <v>5590</v>
      </c>
      <c r="C7" s="78">
        <v>5590</v>
      </c>
      <c r="D7" s="78">
        <v>5590</v>
      </c>
      <c r="E7" s="78">
        <v>5591</v>
      </c>
      <c r="F7" s="78">
        <v>5593</v>
      </c>
      <c r="G7" s="78">
        <v>5593</v>
      </c>
      <c r="H7" s="78">
        <v>5593</v>
      </c>
      <c r="I7" s="78">
        <v>5593</v>
      </c>
      <c r="J7" s="78">
        <v>5593</v>
      </c>
      <c r="K7" s="78">
        <v>5595</v>
      </c>
      <c r="L7" s="78">
        <v>5595</v>
      </c>
      <c r="M7" s="78">
        <v>5595</v>
      </c>
      <c r="N7" s="78">
        <v>5595</v>
      </c>
      <c r="O7" s="78">
        <v>5595</v>
      </c>
      <c r="P7" s="78">
        <v>5595</v>
      </c>
      <c r="Q7" s="78">
        <v>5595</v>
      </c>
      <c r="R7" s="78">
        <f>SUM(R4:R6)</f>
        <v>5595</v>
      </c>
    </row>
    <row r="8" spans="1:18" s="44" customFormat="1" x14ac:dyDescent="0.2"/>
    <row r="9" spans="1:18" s="46" customFormat="1" x14ac:dyDescent="0.2">
      <c r="A9" s="45" t="s">
        <v>253</v>
      </c>
    </row>
    <row r="10" spans="1:18" s="3" customFormat="1" x14ac:dyDescent="0.2">
      <c r="A10" s="5"/>
    </row>
  </sheetData>
  <pageMargins left="0.511811024" right="0.511811024" top="0.78740157499999996" bottom="0.78740157499999996" header="0.31496062000000002" footer="0.31496062000000002"/>
  <pageSetup orientation="portrait" r:id="rId1"/>
  <ignoredErrors>
    <ignoredError sqref="R7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A1:I37"/>
  <sheetViews>
    <sheetView zoomScaleNormal="100" workbookViewId="0">
      <selection activeCell="A3" sqref="A3"/>
    </sheetView>
  </sheetViews>
  <sheetFormatPr defaultColWidth="9.109375" defaultRowHeight="10.199999999999999" x14ac:dyDescent="0.2"/>
  <cols>
    <col min="1" max="1" width="25.44140625" style="1" customWidth="1"/>
    <col min="2" max="2" width="14.88671875" style="1" bestFit="1" customWidth="1"/>
    <col min="3" max="7" width="12.6640625" style="1" customWidth="1"/>
    <col min="8" max="8" width="14.88671875" style="1" bestFit="1" customWidth="1"/>
    <col min="9" max="9" width="14.88671875" style="1" customWidth="1"/>
    <col min="10" max="10" width="9.109375" style="1"/>
    <col min="11" max="11" width="9.5546875" style="1" bestFit="1" customWidth="1"/>
    <col min="12" max="16384" width="9.109375" style="1"/>
  </cols>
  <sheetData>
    <row r="1" spans="1:9" s="122" customFormat="1" ht="15.6" x14ac:dyDescent="0.3">
      <c r="A1" s="122" t="s">
        <v>227</v>
      </c>
    </row>
    <row r="2" spans="1:9" ht="6.9" customHeight="1" x14ac:dyDescent="0.2"/>
    <row r="3" spans="1:9" s="48" customFormat="1" ht="25.5" customHeight="1" x14ac:dyDescent="0.3">
      <c r="A3" s="128"/>
      <c r="B3" s="129"/>
      <c r="C3" s="130">
        <v>2017</v>
      </c>
      <c r="D3" s="130">
        <v>2018</v>
      </c>
      <c r="E3" s="130">
        <v>2019</v>
      </c>
      <c r="F3" s="130">
        <v>2020</v>
      </c>
      <c r="G3" s="130">
        <v>2021</v>
      </c>
      <c r="H3" s="130">
        <v>2022</v>
      </c>
      <c r="I3" s="131">
        <v>2023</v>
      </c>
    </row>
    <row r="4" spans="1:9" s="48" customFormat="1" ht="12.75" customHeight="1" x14ac:dyDescent="0.3">
      <c r="A4" s="186" t="s">
        <v>141</v>
      </c>
      <c r="B4" s="107" t="s">
        <v>117</v>
      </c>
      <c r="C4" s="108">
        <v>45.6</v>
      </c>
      <c r="D4" s="108">
        <v>42.4</v>
      </c>
      <c r="E4" s="108">
        <v>50.6</v>
      </c>
      <c r="F4" s="108">
        <v>47.9</v>
      </c>
      <c r="G4" s="108">
        <v>52.095034766559969</v>
      </c>
      <c r="H4" s="108">
        <v>69.041726631390006</v>
      </c>
      <c r="I4" s="127">
        <v>82.6</v>
      </c>
    </row>
    <row r="5" spans="1:9" s="48" customFormat="1" ht="12.75" customHeight="1" x14ac:dyDescent="0.3">
      <c r="A5" s="186"/>
      <c r="B5" s="107" t="s">
        <v>116</v>
      </c>
      <c r="C5" s="108">
        <v>44.1</v>
      </c>
      <c r="D5" s="108">
        <v>50.7</v>
      </c>
      <c r="E5" s="108">
        <v>56.9</v>
      </c>
      <c r="F5" s="108">
        <v>57.7</v>
      </c>
      <c r="G5" s="108">
        <v>60.792279026279928</v>
      </c>
      <c r="H5" s="108">
        <v>70.787450104619978</v>
      </c>
      <c r="I5" s="127">
        <v>82.1</v>
      </c>
    </row>
    <row r="6" spans="1:9" s="48" customFormat="1" ht="12.75" customHeight="1" x14ac:dyDescent="0.3">
      <c r="A6" s="186"/>
      <c r="B6" s="134" t="s">
        <v>115</v>
      </c>
      <c r="C6" s="135">
        <v>1.5</v>
      </c>
      <c r="D6" s="135">
        <v>-8.3000000000000043</v>
      </c>
      <c r="E6" s="135">
        <v>-6.3</v>
      </c>
      <c r="F6" s="135">
        <v>-9.8000000000000043</v>
      </c>
      <c r="G6" s="135">
        <v>-8.6972442597200086</v>
      </c>
      <c r="H6" s="135">
        <v>-1.7457234732300009</v>
      </c>
      <c r="I6" s="136">
        <f>I4-I5</f>
        <v>0.5</v>
      </c>
    </row>
    <row r="7" spans="1:9" s="48" customFormat="1" ht="12.75" customHeight="1" x14ac:dyDescent="0.3">
      <c r="A7" s="187" t="s">
        <v>84</v>
      </c>
      <c r="B7" s="107" t="s">
        <v>117</v>
      </c>
      <c r="C7" s="108">
        <v>71.8</v>
      </c>
      <c r="D7" s="108">
        <v>72</v>
      </c>
      <c r="E7" s="108">
        <v>62.2</v>
      </c>
      <c r="F7" s="108">
        <v>68.5</v>
      </c>
      <c r="G7" s="108">
        <v>85.10796779299001</v>
      </c>
      <c r="H7" s="108">
        <v>91.108486595950012</v>
      </c>
      <c r="I7" s="127">
        <v>99.6</v>
      </c>
    </row>
    <row r="8" spans="1:9" s="48" customFormat="1" ht="12.75" customHeight="1" x14ac:dyDescent="0.3">
      <c r="A8" s="187"/>
      <c r="B8" s="107" t="s">
        <v>116</v>
      </c>
      <c r="C8" s="108">
        <v>165.2</v>
      </c>
      <c r="D8" s="108">
        <v>169.2</v>
      </c>
      <c r="E8" s="108">
        <v>141.4</v>
      </c>
      <c r="F8" s="108">
        <v>145.9</v>
      </c>
      <c r="G8" s="108">
        <v>159.49665748686999</v>
      </c>
      <c r="H8" s="108">
        <v>175.51871494201998</v>
      </c>
      <c r="I8" s="127">
        <v>192.2</v>
      </c>
    </row>
    <row r="9" spans="1:9" s="48" customFormat="1" ht="12.75" customHeight="1" x14ac:dyDescent="0.3">
      <c r="A9" s="187"/>
      <c r="B9" s="134" t="s">
        <v>115</v>
      </c>
      <c r="C9" s="135">
        <v>-93.399999999999991</v>
      </c>
      <c r="D9" s="135">
        <v>-97.199999999999989</v>
      </c>
      <c r="E9" s="135">
        <v>-79.2</v>
      </c>
      <c r="F9" s="135">
        <v>-77.400000000000006</v>
      </c>
      <c r="G9" s="135">
        <v>-74.388689693880039</v>
      </c>
      <c r="H9" s="135">
        <v>-84.410228346070014</v>
      </c>
      <c r="I9" s="136">
        <f>I7-I8</f>
        <v>-92.6</v>
      </c>
    </row>
    <row r="10" spans="1:9" s="48" customFormat="1" ht="12.75" customHeight="1" x14ac:dyDescent="0.3">
      <c r="A10" s="186" t="s">
        <v>224</v>
      </c>
      <c r="B10" s="107" t="s">
        <v>117</v>
      </c>
      <c r="C10" s="108"/>
      <c r="D10" s="108"/>
      <c r="E10" s="108">
        <v>14.5</v>
      </c>
      <c r="F10" s="108">
        <v>11.4</v>
      </c>
      <c r="G10" s="108">
        <v>9.9346257948799988</v>
      </c>
      <c r="H10" s="108">
        <v>12.528803408510001</v>
      </c>
      <c r="I10" s="127">
        <v>10.8</v>
      </c>
    </row>
    <row r="11" spans="1:9" s="48" customFormat="1" ht="12.75" customHeight="1" x14ac:dyDescent="0.3">
      <c r="A11" s="186"/>
      <c r="B11" s="107" t="s">
        <v>116</v>
      </c>
      <c r="C11" s="108"/>
      <c r="D11" s="108"/>
      <c r="E11" s="108">
        <v>45.2</v>
      </c>
      <c r="F11" s="108">
        <v>50.9</v>
      </c>
      <c r="G11" s="108">
        <v>48.018903906710001</v>
      </c>
      <c r="H11" s="108">
        <v>57.131672774850003</v>
      </c>
      <c r="I11" s="127">
        <v>54.2</v>
      </c>
    </row>
    <row r="12" spans="1:9" s="48" customFormat="1" ht="12.75" customHeight="1" x14ac:dyDescent="0.3">
      <c r="A12" s="186"/>
      <c r="B12" s="134" t="s">
        <v>115</v>
      </c>
      <c r="C12" s="135"/>
      <c r="D12" s="135"/>
      <c r="E12" s="135">
        <f>E10-E11</f>
        <v>-30.700000000000003</v>
      </c>
      <c r="F12" s="135">
        <f>F10-F11</f>
        <v>-39.5</v>
      </c>
      <c r="G12" s="135">
        <v>-38.084278111829995</v>
      </c>
      <c r="H12" s="135">
        <v>-44.602869366340002</v>
      </c>
      <c r="I12" s="136">
        <f>I10-I11</f>
        <v>-43.400000000000006</v>
      </c>
    </row>
    <row r="13" spans="1:9" s="48" customFormat="1" ht="12.75" customHeight="1" x14ac:dyDescent="0.3">
      <c r="A13" s="187" t="s">
        <v>142</v>
      </c>
      <c r="B13" s="107" t="s">
        <v>117</v>
      </c>
      <c r="C13" s="108">
        <v>33.468502000000001</v>
      </c>
      <c r="D13" s="108">
        <v>33.410891999999997</v>
      </c>
      <c r="E13" s="108">
        <v>33.200000000000003</v>
      </c>
      <c r="F13" s="108">
        <v>39.5</v>
      </c>
      <c r="G13" s="108">
        <v>40.700000000000003</v>
      </c>
      <c r="H13" s="108">
        <v>39.455621725269999</v>
      </c>
      <c r="I13" s="127">
        <v>39.200000000000003</v>
      </c>
    </row>
    <row r="14" spans="1:9" s="48" customFormat="1" ht="12.75" customHeight="1" x14ac:dyDescent="0.3">
      <c r="A14" s="187"/>
      <c r="B14" s="107" t="s">
        <v>116</v>
      </c>
      <c r="C14" s="108">
        <v>76.173667183579994</v>
      </c>
      <c r="D14" s="108">
        <v>78.440192168860008</v>
      </c>
      <c r="E14" s="108">
        <v>86.2</v>
      </c>
      <c r="F14" s="108">
        <v>87.9</v>
      </c>
      <c r="G14" s="108">
        <v>88.8</v>
      </c>
      <c r="H14" s="108">
        <v>90.029447499580002</v>
      </c>
      <c r="I14" s="127">
        <v>94</v>
      </c>
    </row>
    <row r="15" spans="1:9" s="48" customFormat="1" ht="12.75" customHeight="1" x14ac:dyDescent="0.3">
      <c r="A15" s="187"/>
      <c r="B15" s="134" t="s">
        <v>115</v>
      </c>
      <c r="C15" s="135">
        <v>-42.705165183579993</v>
      </c>
      <c r="D15" s="135">
        <v>-45.029300168860011</v>
      </c>
      <c r="E15" s="135">
        <v>-53</v>
      </c>
      <c r="F15" s="135">
        <v>-48.400000000000006</v>
      </c>
      <c r="G15" s="135">
        <v>-48.099999999999994</v>
      </c>
      <c r="H15" s="135">
        <f>H13-H14</f>
        <v>-50.573825774310002</v>
      </c>
      <c r="I15" s="136">
        <f>I13-I14</f>
        <v>-54.8</v>
      </c>
    </row>
    <row r="16" spans="1:9" s="48" customFormat="1" ht="12.75" customHeight="1" x14ac:dyDescent="0.3">
      <c r="A16" s="187" t="s">
        <v>245</v>
      </c>
      <c r="B16" s="107" t="s">
        <v>117</v>
      </c>
      <c r="C16" s="108">
        <v>2.1728230000000002</v>
      </c>
      <c r="D16" s="108">
        <v>2.3600497470999997</v>
      </c>
      <c r="E16" s="108">
        <v>2.7</v>
      </c>
      <c r="F16" s="108">
        <v>6.7</v>
      </c>
      <c r="G16" s="108">
        <v>8.4</v>
      </c>
      <c r="H16" s="108">
        <v>8.78663811831</v>
      </c>
      <c r="I16" s="127">
        <v>9</v>
      </c>
    </row>
    <row r="17" spans="1:9" s="48" customFormat="1" ht="12.75" customHeight="1" x14ac:dyDescent="0.3">
      <c r="A17" s="187"/>
      <c r="B17" s="107" t="s">
        <v>116</v>
      </c>
      <c r="C17" s="108">
        <v>41.026959297800005</v>
      </c>
      <c r="D17" s="108">
        <v>46.213283702289999</v>
      </c>
      <c r="E17" s="108">
        <v>49.7</v>
      </c>
      <c r="F17" s="108">
        <v>51.5</v>
      </c>
      <c r="G17" s="108">
        <v>54.1</v>
      </c>
      <c r="H17" s="108">
        <v>56.777954446350009</v>
      </c>
      <c r="I17" s="127">
        <v>59</v>
      </c>
    </row>
    <row r="18" spans="1:9" s="48" customFormat="1" ht="12.75" customHeight="1" x14ac:dyDescent="0.3">
      <c r="A18" s="187"/>
      <c r="B18" s="134" t="s">
        <v>115</v>
      </c>
      <c r="C18" s="135">
        <v>-38.854136297800004</v>
      </c>
      <c r="D18" s="135">
        <v>-43.853233955189999</v>
      </c>
      <c r="E18" s="135">
        <v>-47</v>
      </c>
      <c r="F18" s="135">
        <v>-44.8</v>
      </c>
      <c r="G18" s="135">
        <v>-45.7</v>
      </c>
      <c r="H18" s="135">
        <f>H16-H17</f>
        <v>-47.991316328040007</v>
      </c>
      <c r="I18" s="136">
        <f>I16-I17</f>
        <v>-50</v>
      </c>
    </row>
    <row r="19" spans="1:9" s="48" customFormat="1" ht="12.75" customHeight="1" x14ac:dyDescent="0.3">
      <c r="A19" s="187" t="s">
        <v>247</v>
      </c>
      <c r="B19" s="107" t="s">
        <v>117</v>
      </c>
      <c r="C19" s="108">
        <v>0.38749299999999998</v>
      </c>
      <c r="D19" s="108">
        <v>0.26895599999999997</v>
      </c>
      <c r="E19" s="108">
        <v>0.26895599999999997</v>
      </c>
      <c r="F19" s="108">
        <v>0.6</v>
      </c>
      <c r="G19" s="108">
        <v>0.6</v>
      </c>
      <c r="H19" s="108">
        <v>0.65418338791999997</v>
      </c>
      <c r="I19" s="127">
        <v>0.9</v>
      </c>
    </row>
    <row r="20" spans="1:9" s="48" customFormat="1" ht="12.75" customHeight="1" x14ac:dyDescent="0.3">
      <c r="A20" s="187"/>
      <c r="B20" s="107" t="s">
        <v>116</v>
      </c>
      <c r="C20" s="108">
        <v>4.8902840000000003</v>
      </c>
      <c r="D20" s="108">
        <v>5.042859</v>
      </c>
      <c r="E20" s="108">
        <v>5.3</v>
      </c>
      <c r="F20" s="108">
        <v>6.5</v>
      </c>
      <c r="G20" s="108">
        <v>6.7</v>
      </c>
      <c r="H20" s="108">
        <v>7.2139059740900002</v>
      </c>
      <c r="I20" s="127">
        <v>8.9</v>
      </c>
    </row>
    <row r="21" spans="1:9" s="48" customFormat="1" ht="12.75" customHeight="1" x14ac:dyDescent="0.3">
      <c r="A21" s="187"/>
      <c r="B21" s="134" t="s">
        <v>115</v>
      </c>
      <c r="C21" s="135">
        <v>-4.5027910000000002</v>
      </c>
      <c r="D21" s="135">
        <v>-4.7739029999999998</v>
      </c>
      <c r="E21" s="135">
        <v>-5</v>
      </c>
      <c r="F21" s="135">
        <v>-5.9</v>
      </c>
      <c r="G21" s="135">
        <v>-6.1000000000000005</v>
      </c>
      <c r="H21" s="135">
        <f>H19-H20</f>
        <v>-6.5597225861700004</v>
      </c>
      <c r="I21" s="136">
        <f>I19-I20</f>
        <v>-8</v>
      </c>
    </row>
    <row r="22" spans="1:9" s="48" customFormat="1" ht="12.75" customHeight="1" x14ac:dyDescent="0.3">
      <c r="A22" s="187" t="s">
        <v>143</v>
      </c>
      <c r="B22" s="107" t="s">
        <v>117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</row>
    <row r="23" spans="1:9" s="48" customFormat="1" ht="12.75" customHeight="1" x14ac:dyDescent="0.3">
      <c r="A23" s="187"/>
      <c r="B23" s="107" t="s">
        <v>116</v>
      </c>
      <c r="C23" s="108">
        <v>2.0782598164200001</v>
      </c>
      <c r="D23" s="108">
        <v>1.43855483114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</row>
    <row r="24" spans="1:9" s="48" customFormat="1" ht="12.75" customHeight="1" x14ac:dyDescent="0.3">
      <c r="A24" s="187"/>
      <c r="B24" s="134" t="s">
        <v>115</v>
      </c>
      <c r="C24" s="135">
        <v>-2.0782598164200001</v>
      </c>
      <c r="D24" s="135">
        <v>-1.43855483114</v>
      </c>
      <c r="E24" s="135">
        <v>0</v>
      </c>
      <c r="F24" s="135">
        <v>0</v>
      </c>
      <c r="G24" s="135">
        <v>0</v>
      </c>
      <c r="H24" s="135">
        <v>0</v>
      </c>
      <c r="I24" s="136">
        <v>0</v>
      </c>
    </row>
    <row r="25" spans="1:9" s="60" customFormat="1" ht="25.5" customHeight="1" x14ac:dyDescent="0.3">
      <c r="A25" s="128" t="s">
        <v>193</v>
      </c>
      <c r="B25" s="129"/>
      <c r="C25" s="132">
        <v>-180.04035229779998</v>
      </c>
      <c r="D25" s="132">
        <v>-200.59499195519001</v>
      </c>
      <c r="E25" s="132">
        <f>E6+E9+E12+E15+E18+E21+E24</f>
        <v>-221.2</v>
      </c>
      <c r="F25" s="132">
        <f>F6+F9+F12+F15+F18+F21+F24</f>
        <v>-225.80000000000004</v>
      </c>
      <c r="G25" s="132">
        <f>G6+G9+G12+G15+G18+G21+G24</f>
        <v>-221.07021206543001</v>
      </c>
      <c r="H25" s="133">
        <f>SUM(H6,H9,H12,H15,H18,H21,H24)</f>
        <v>-235.88368587416002</v>
      </c>
      <c r="I25" s="133">
        <f>SUM(I6,I9,I12,I15,I18,I21,I24)</f>
        <v>-248.3</v>
      </c>
    </row>
    <row r="27" spans="1:9" s="74" customFormat="1" ht="33" customHeight="1" x14ac:dyDescent="0.2">
      <c r="A27" s="185" t="s">
        <v>254</v>
      </c>
      <c r="B27" s="185"/>
      <c r="C27" s="185"/>
      <c r="D27" s="185"/>
    </row>
    <row r="28" spans="1:9" s="74" customFormat="1" ht="33" customHeight="1" x14ac:dyDescent="0.2">
      <c r="A28" s="185" t="s">
        <v>198</v>
      </c>
      <c r="B28" s="185"/>
      <c r="C28" s="185"/>
      <c r="D28" s="185"/>
    </row>
    <row r="29" spans="1:9" x14ac:dyDescent="0.2">
      <c r="A29" s="185" t="s">
        <v>246</v>
      </c>
      <c r="B29" s="185"/>
      <c r="C29" s="185"/>
      <c r="D29" s="185"/>
    </row>
    <row r="30" spans="1:9" x14ac:dyDescent="0.2">
      <c r="A30" s="109" t="s">
        <v>248</v>
      </c>
      <c r="B30" s="42"/>
      <c r="C30" s="42"/>
      <c r="D30" s="42"/>
    </row>
    <row r="31" spans="1:9" x14ac:dyDescent="0.2">
      <c r="B31" s="42"/>
      <c r="C31" s="42"/>
      <c r="D31" s="42"/>
    </row>
    <row r="32" spans="1:9" x14ac:dyDescent="0.2">
      <c r="B32" s="42"/>
      <c r="C32" s="42"/>
    </row>
    <row r="33" spans="2:3" x14ac:dyDescent="0.2">
      <c r="B33" s="42"/>
      <c r="C33" s="42"/>
    </row>
    <row r="34" spans="2:3" x14ac:dyDescent="0.2">
      <c r="B34" s="42"/>
      <c r="C34" s="42"/>
    </row>
    <row r="35" spans="2:3" x14ac:dyDescent="0.2">
      <c r="B35" s="42"/>
      <c r="C35" s="42"/>
    </row>
    <row r="36" spans="2:3" x14ac:dyDescent="0.2">
      <c r="B36" s="42"/>
      <c r="C36" s="42"/>
    </row>
    <row r="37" spans="2:3" x14ac:dyDescent="0.2">
      <c r="B37" s="42"/>
      <c r="C37" s="42"/>
    </row>
  </sheetData>
  <mergeCells count="10">
    <mergeCell ref="A29:D29"/>
    <mergeCell ref="A4:A6"/>
    <mergeCell ref="A7:A9"/>
    <mergeCell ref="A13:A15"/>
    <mergeCell ref="A28:D28"/>
    <mergeCell ref="A16:A18"/>
    <mergeCell ref="A19:A21"/>
    <mergeCell ref="A22:A24"/>
    <mergeCell ref="A27:D27"/>
    <mergeCell ref="A10:A1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39997558519241921"/>
  </sheetPr>
  <dimension ref="A1:N11"/>
  <sheetViews>
    <sheetView zoomScaleNormal="100" workbookViewId="0">
      <selection activeCell="A3" sqref="A3"/>
    </sheetView>
  </sheetViews>
  <sheetFormatPr defaultRowHeight="14.4" x14ac:dyDescent="0.3"/>
  <cols>
    <col min="1" max="1" width="15.33203125" bestFit="1" customWidth="1"/>
    <col min="2" max="14" width="11.77734375" customWidth="1"/>
  </cols>
  <sheetData>
    <row r="1" spans="1:14" s="122" customFormat="1" ht="15.6" x14ac:dyDescent="0.3">
      <c r="A1" s="122" t="s">
        <v>191</v>
      </c>
    </row>
    <row r="2" spans="1:14" ht="6.9" customHeight="1" x14ac:dyDescent="0.3">
      <c r="A2" s="1"/>
      <c r="B2" s="1"/>
      <c r="C2" s="1"/>
      <c r="D2" s="1"/>
      <c r="E2" s="1"/>
      <c r="F2" s="1"/>
      <c r="G2" s="1"/>
    </row>
    <row r="3" spans="1:14" s="40" customFormat="1" ht="20.399999999999999" x14ac:dyDescent="0.3">
      <c r="A3" s="148"/>
      <c r="B3" s="149" t="s">
        <v>150</v>
      </c>
      <c r="C3" s="149" t="s">
        <v>151</v>
      </c>
      <c r="D3" s="149" t="s">
        <v>152</v>
      </c>
      <c r="E3" s="149" t="s">
        <v>153</v>
      </c>
      <c r="F3" s="149" t="s">
        <v>154</v>
      </c>
      <c r="G3" s="149" t="s">
        <v>155</v>
      </c>
      <c r="H3" s="149" t="s">
        <v>156</v>
      </c>
      <c r="I3" s="149" t="s">
        <v>157</v>
      </c>
      <c r="J3" s="149" t="s">
        <v>263</v>
      </c>
      <c r="K3" s="149" t="s">
        <v>264</v>
      </c>
      <c r="L3" s="149" t="s">
        <v>265</v>
      </c>
      <c r="M3" s="149" t="s">
        <v>266</v>
      </c>
      <c r="N3" s="150" t="s">
        <v>267</v>
      </c>
    </row>
    <row r="4" spans="1:14" s="59" customFormat="1" x14ac:dyDescent="0.3">
      <c r="A4" s="89" t="s">
        <v>140</v>
      </c>
      <c r="B4" s="90">
        <v>-1107.1033843886999</v>
      </c>
      <c r="C4" s="90">
        <v>-1251.4707095047099</v>
      </c>
      <c r="D4" s="90">
        <v>-1115.8826460282</v>
      </c>
      <c r="E4" s="90">
        <v>-1208.42865350078</v>
      </c>
      <c r="F4" s="90">
        <v>-1243.6859974720701</v>
      </c>
      <c r="G4" s="90">
        <v>-1364.5026847010602</v>
      </c>
      <c r="H4" s="90">
        <v>-1199.12676649731</v>
      </c>
      <c r="I4" s="90">
        <v>-1220.5999999999999</v>
      </c>
      <c r="J4" s="90">
        <v>-1063.5999999999999</v>
      </c>
      <c r="K4" s="90">
        <v>-1157.5999999999999</v>
      </c>
      <c r="L4" s="90">
        <v>-1309.5999999999999</v>
      </c>
      <c r="M4" s="90">
        <v>-1641.7</v>
      </c>
      <c r="N4" s="90">
        <v>-1500.9</v>
      </c>
    </row>
    <row r="5" spans="1:14" s="59" customFormat="1" x14ac:dyDescent="0.3">
      <c r="A5" s="89" t="s">
        <v>139</v>
      </c>
      <c r="B5" s="188"/>
      <c r="C5" s="188"/>
      <c r="D5" s="188"/>
      <c r="E5" s="188"/>
      <c r="F5" s="188"/>
      <c r="G5" s="188"/>
      <c r="H5" s="188"/>
      <c r="I5" s="90">
        <v>-74.7</v>
      </c>
      <c r="J5" s="90">
        <v>-72.3</v>
      </c>
      <c r="K5" s="90">
        <v>-58.5</v>
      </c>
      <c r="L5" s="90">
        <v>-56.4</v>
      </c>
      <c r="M5" s="90">
        <v>-61.9</v>
      </c>
      <c r="N5" s="90">
        <v>-66.3</v>
      </c>
    </row>
    <row r="6" spans="1:14" s="41" customFormat="1" x14ac:dyDescent="0.3">
      <c r="A6" s="89" t="s">
        <v>137</v>
      </c>
      <c r="B6" s="90">
        <v>-2018.67329677885</v>
      </c>
      <c r="C6" s="90">
        <v>-2327.6310581500802</v>
      </c>
      <c r="D6" s="90">
        <v>-2747.8252683225696</v>
      </c>
      <c r="E6" s="90">
        <v>-3036.7301151039446</v>
      </c>
      <c r="F6" s="90">
        <v>-4623.5330330804909</v>
      </c>
      <c r="G6" s="90">
        <v>-4884.5657033791204</v>
      </c>
      <c r="H6" s="90">
        <v>-5181.9479808941678</v>
      </c>
      <c r="I6" s="90">
        <v>-4427.8496752279589</v>
      </c>
      <c r="J6" s="90">
        <v>-4128.3</v>
      </c>
      <c r="K6" s="90">
        <v>-2539.1999999999998</v>
      </c>
      <c r="L6" s="90">
        <v>-2381.2133895576098</v>
      </c>
      <c r="M6" s="90">
        <v>-2289.3000000000002</v>
      </c>
      <c r="N6" s="90">
        <v>-2390.1</v>
      </c>
    </row>
    <row r="7" spans="1:14" s="41" customFormat="1" x14ac:dyDescent="0.3">
      <c r="A7" s="89" t="s">
        <v>138</v>
      </c>
      <c r="B7" s="90">
        <v>-351.26554223228999</v>
      </c>
      <c r="C7" s="90">
        <v>-438.22711305997996</v>
      </c>
      <c r="D7" s="90">
        <v>-544.77905094231005</v>
      </c>
      <c r="E7" s="90">
        <v>-674.89323719656966</v>
      </c>
      <c r="F7" s="90">
        <v>-769.28790190647396</v>
      </c>
      <c r="G7" s="90">
        <v>-868.88722104140004</v>
      </c>
      <c r="H7" s="90">
        <v>-1032.8555289238643</v>
      </c>
      <c r="I7" s="90">
        <v>-1054</v>
      </c>
      <c r="J7" s="90">
        <v>-964.9</v>
      </c>
      <c r="K7" s="90">
        <v>-905.5</v>
      </c>
      <c r="L7" s="90">
        <v>-890.25740768729872</v>
      </c>
      <c r="M7" s="90">
        <v>-1073.2</v>
      </c>
      <c r="N7" s="90">
        <v>-1141.5</v>
      </c>
    </row>
    <row r="8" spans="1:14" s="58" customFormat="1" x14ac:dyDescent="0.3">
      <c r="A8" s="120" t="s">
        <v>29</v>
      </c>
      <c r="B8" s="151">
        <v>-3477.0422233998402</v>
      </c>
      <c r="C8" s="151">
        <v>-4017.3288807147701</v>
      </c>
      <c r="D8" s="151">
        <v>-4408.4869652930802</v>
      </c>
      <c r="E8" s="151">
        <v>-4920.0520058012935</v>
      </c>
      <c r="F8" s="151">
        <v>-6636.5069324590349</v>
      </c>
      <c r="G8" s="151">
        <v>-7117.9556091215809</v>
      </c>
      <c r="H8" s="151">
        <v>-7413.9302763153428</v>
      </c>
      <c r="I8" s="151">
        <v>-6777.1496752279591</v>
      </c>
      <c r="J8" s="151">
        <v>-6229.0999999999995</v>
      </c>
      <c r="K8" s="151">
        <v>-4660.7999999999993</v>
      </c>
      <c r="L8" s="151">
        <v>-4637.4707972449087</v>
      </c>
      <c r="M8" s="151">
        <f>SUM(M4:M7)</f>
        <v>-5066.1000000000004</v>
      </c>
      <c r="N8" s="151">
        <f>SUM(N4:N7)</f>
        <v>-5098.8</v>
      </c>
    </row>
    <row r="10" spans="1:14" s="54" customFormat="1" ht="15" customHeight="1" x14ac:dyDescent="0.3">
      <c r="A10" s="50" t="s">
        <v>268</v>
      </c>
    </row>
    <row r="11" spans="1:14" s="54" customFormat="1" ht="15" customHeight="1" x14ac:dyDescent="0.3">
      <c r="A11" s="50" t="s">
        <v>234</v>
      </c>
    </row>
  </sheetData>
  <mergeCells count="1">
    <mergeCell ref="B5:H5"/>
  </mergeCells>
  <phoneticPr fontId="24" type="noConversion"/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B8DA6-1DA2-416E-A2AD-BE6C749B9018}">
  <sheetPr>
    <tabColor theme="4" tint="0.39997558519241921"/>
  </sheetPr>
  <dimension ref="A1:F5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4" sqref="A4"/>
    </sheetView>
  </sheetViews>
  <sheetFormatPr defaultRowHeight="14.4" x14ac:dyDescent="0.3"/>
  <cols>
    <col min="1" max="1" width="30.6640625" style="41" customWidth="1"/>
    <col min="2" max="2" width="57" style="41" customWidth="1"/>
    <col min="3" max="6" width="15.33203125" style="41" customWidth="1"/>
    <col min="7" max="16384" width="8.88671875" style="41"/>
  </cols>
  <sheetData>
    <row r="1" spans="1:6" s="139" customFormat="1" ht="15.6" x14ac:dyDescent="0.3">
      <c r="A1" s="139" t="s">
        <v>197</v>
      </c>
    </row>
    <row r="2" spans="1:6" ht="6.9" customHeight="1" x14ac:dyDescent="0.3"/>
    <row r="3" spans="1:6" s="141" customFormat="1" ht="27" customHeight="1" x14ac:dyDescent="0.3">
      <c r="A3" s="137" t="s">
        <v>260</v>
      </c>
      <c r="B3" s="138"/>
      <c r="C3" s="140"/>
      <c r="D3" s="140"/>
      <c r="E3" s="140"/>
      <c r="F3" s="140"/>
    </row>
    <row r="4" spans="1:6" s="59" customFormat="1" ht="20.399999999999999" x14ac:dyDescent="0.3">
      <c r="A4" s="163" t="s">
        <v>64</v>
      </c>
      <c r="B4" s="166" t="s">
        <v>114</v>
      </c>
      <c r="C4" s="166" t="s">
        <v>158</v>
      </c>
      <c r="D4" s="166" t="s">
        <v>50</v>
      </c>
      <c r="E4" s="167" t="s">
        <v>261</v>
      </c>
      <c r="F4" s="168" t="s">
        <v>29</v>
      </c>
    </row>
    <row r="5" spans="1:6" s="145" customFormat="1" ht="12.75" customHeight="1" x14ac:dyDescent="0.3">
      <c r="A5" s="190" t="s">
        <v>89</v>
      </c>
      <c r="B5" s="169" t="s">
        <v>235</v>
      </c>
      <c r="C5" s="170">
        <v>1771074532.9599998</v>
      </c>
      <c r="D5" s="170">
        <v>942552129.98999989</v>
      </c>
      <c r="E5" s="170">
        <v>3147313211.8600044</v>
      </c>
      <c r="F5" s="171">
        <v>5860939874.8100042</v>
      </c>
    </row>
    <row r="6" spans="1:6" s="145" customFormat="1" ht="12.75" customHeight="1" x14ac:dyDescent="0.3">
      <c r="A6" s="189"/>
      <c r="B6" s="172" t="s">
        <v>113</v>
      </c>
      <c r="C6" s="173"/>
      <c r="D6" s="173"/>
      <c r="E6" s="173">
        <v>221698.33</v>
      </c>
      <c r="F6" s="174">
        <v>221698.33</v>
      </c>
    </row>
    <row r="7" spans="1:6" s="145" customFormat="1" ht="12.75" customHeight="1" x14ac:dyDescent="0.3">
      <c r="A7" s="189"/>
      <c r="B7" s="175" t="s">
        <v>167</v>
      </c>
      <c r="C7" s="176"/>
      <c r="D7" s="176"/>
      <c r="E7" s="176">
        <v>434357.01</v>
      </c>
      <c r="F7" s="177">
        <v>434357.01</v>
      </c>
    </row>
    <row r="8" spans="1:6" s="145" customFormat="1" ht="12.75" customHeight="1" x14ac:dyDescent="0.3">
      <c r="A8" s="189"/>
      <c r="B8" s="172" t="s">
        <v>255</v>
      </c>
      <c r="C8" s="173"/>
      <c r="D8" s="173"/>
      <c r="E8" s="173">
        <v>1441783.78</v>
      </c>
      <c r="F8" s="174">
        <v>1441783.78</v>
      </c>
    </row>
    <row r="9" spans="1:6" s="145" customFormat="1" ht="12.75" customHeight="1" x14ac:dyDescent="0.3">
      <c r="A9" s="189"/>
      <c r="B9" s="175" t="s">
        <v>112</v>
      </c>
      <c r="C9" s="176"/>
      <c r="D9" s="176"/>
      <c r="E9" s="176">
        <v>666804414.15000021</v>
      </c>
      <c r="F9" s="177">
        <v>666804414.15000021</v>
      </c>
    </row>
    <row r="10" spans="1:6" s="145" customFormat="1" ht="12.75" customHeight="1" x14ac:dyDescent="0.3">
      <c r="A10" s="189"/>
      <c r="B10" s="172" t="s">
        <v>256</v>
      </c>
      <c r="C10" s="173"/>
      <c r="D10" s="173"/>
      <c r="E10" s="173">
        <v>0</v>
      </c>
      <c r="F10" s="174">
        <v>0</v>
      </c>
    </row>
    <row r="11" spans="1:6" s="145" customFormat="1" ht="12.75" customHeight="1" x14ac:dyDescent="0.3">
      <c r="A11" s="189"/>
      <c r="B11" s="175" t="s">
        <v>111</v>
      </c>
      <c r="C11" s="176"/>
      <c r="D11" s="176"/>
      <c r="E11" s="176">
        <v>22375953.920000006</v>
      </c>
      <c r="F11" s="177">
        <v>22375953.920000006</v>
      </c>
    </row>
    <row r="12" spans="1:6" s="145" customFormat="1" ht="12.75" customHeight="1" x14ac:dyDescent="0.3">
      <c r="A12" s="189"/>
      <c r="B12" s="172" t="s">
        <v>110</v>
      </c>
      <c r="C12" s="173"/>
      <c r="D12" s="173">
        <v>0.01</v>
      </c>
      <c r="E12" s="173">
        <v>64178211.82</v>
      </c>
      <c r="F12" s="174">
        <v>64178211.829999998</v>
      </c>
    </row>
    <row r="13" spans="1:6" s="145" customFormat="1" ht="12.75" customHeight="1" x14ac:dyDescent="0.3">
      <c r="A13" s="189"/>
      <c r="B13" s="175" t="s">
        <v>109</v>
      </c>
      <c r="C13" s="176"/>
      <c r="D13" s="176"/>
      <c r="E13" s="176">
        <v>10022109.43</v>
      </c>
      <c r="F13" s="177">
        <v>10022109.43</v>
      </c>
    </row>
    <row r="14" spans="1:6" s="145" customFormat="1" ht="12.75" customHeight="1" x14ac:dyDescent="0.3">
      <c r="A14" s="189"/>
      <c r="B14" s="172" t="s">
        <v>108</v>
      </c>
      <c r="C14" s="173"/>
      <c r="D14" s="173"/>
      <c r="E14" s="173">
        <v>30386496.930000003</v>
      </c>
      <c r="F14" s="174">
        <v>30386496.930000003</v>
      </c>
    </row>
    <row r="15" spans="1:6" s="145" customFormat="1" ht="12.75" customHeight="1" x14ac:dyDescent="0.3">
      <c r="A15" s="189"/>
      <c r="B15" s="175" t="s">
        <v>257</v>
      </c>
      <c r="C15" s="176"/>
      <c r="D15" s="176"/>
      <c r="E15" s="176">
        <v>642099.11</v>
      </c>
      <c r="F15" s="177">
        <v>642099.11</v>
      </c>
    </row>
    <row r="16" spans="1:6" s="145" customFormat="1" ht="12.75" customHeight="1" x14ac:dyDescent="0.3">
      <c r="A16" s="189"/>
      <c r="B16" s="172" t="s">
        <v>204</v>
      </c>
      <c r="C16" s="173">
        <v>14902302480.750002</v>
      </c>
      <c r="D16" s="173">
        <v>10339396556.290003</v>
      </c>
      <c r="E16" s="173">
        <v>89603382860.599136</v>
      </c>
      <c r="F16" s="174">
        <v>114845081897.63914</v>
      </c>
    </row>
    <row r="17" spans="1:6" s="145" customFormat="1" ht="12.75" customHeight="1" x14ac:dyDescent="0.3">
      <c r="A17" s="189"/>
      <c r="B17" s="175" t="s">
        <v>236</v>
      </c>
      <c r="C17" s="176">
        <v>0.01</v>
      </c>
      <c r="D17" s="176"/>
      <c r="E17" s="176">
        <v>0</v>
      </c>
      <c r="F17" s="177">
        <v>0.01</v>
      </c>
    </row>
    <row r="18" spans="1:6" s="145" customFormat="1" ht="12.75" customHeight="1" x14ac:dyDescent="0.3">
      <c r="A18" s="189"/>
      <c r="B18" s="172" t="s">
        <v>205</v>
      </c>
      <c r="C18" s="173">
        <v>50790576.520000011</v>
      </c>
      <c r="D18" s="173">
        <v>18365023.469999999</v>
      </c>
      <c r="E18" s="173">
        <v>328577799.0000003</v>
      </c>
      <c r="F18" s="174">
        <v>397733398.99000031</v>
      </c>
    </row>
    <row r="19" spans="1:6" s="145" customFormat="1" ht="12.75" customHeight="1" x14ac:dyDescent="0.3">
      <c r="A19" s="189"/>
      <c r="B19" s="175" t="s">
        <v>206</v>
      </c>
      <c r="C19" s="176">
        <v>16446375.310000001</v>
      </c>
      <c r="D19" s="176"/>
      <c r="E19" s="176">
        <v>96584794.469999984</v>
      </c>
      <c r="F19" s="177">
        <v>113031169.77999999</v>
      </c>
    </row>
    <row r="20" spans="1:6" s="145" customFormat="1" ht="12.75" customHeight="1" x14ac:dyDescent="0.3">
      <c r="A20" s="189"/>
      <c r="B20" s="172" t="s">
        <v>207</v>
      </c>
      <c r="C20" s="173">
        <v>925044975.23000014</v>
      </c>
      <c r="D20" s="173">
        <v>126015764.66999997</v>
      </c>
      <c r="E20" s="173">
        <v>1322581803.7299981</v>
      </c>
      <c r="F20" s="174">
        <v>2373642543.6299982</v>
      </c>
    </row>
    <row r="21" spans="1:6" s="145" customFormat="1" ht="12.75" customHeight="1" x14ac:dyDescent="0.3">
      <c r="A21" s="189"/>
      <c r="B21" s="175" t="s">
        <v>208</v>
      </c>
      <c r="C21" s="176">
        <v>19633032201.63998</v>
      </c>
      <c r="D21" s="176">
        <v>4337178027.2099991</v>
      </c>
      <c r="E21" s="176">
        <v>42387439093.259987</v>
      </c>
      <c r="F21" s="177">
        <v>66357649322.10997</v>
      </c>
    </row>
    <row r="22" spans="1:6" s="145" customFormat="1" ht="12.75" customHeight="1" x14ac:dyDescent="0.3">
      <c r="A22" s="189"/>
      <c r="B22" s="172" t="s">
        <v>209</v>
      </c>
      <c r="C22" s="173">
        <v>76229857.950000003</v>
      </c>
      <c r="D22" s="173"/>
      <c r="E22" s="173">
        <v>32274185.809999999</v>
      </c>
      <c r="F22" s="174">
        <v>108504043.76000001</v>
      </c>
    </row>
    <row r="23" spans="1:6" s="145" customFormat="1" ht="12.75" customHeight="1" x14ac:dyDescent="0.3">
      <c r="A23" s="189"/>
      <c r="B23" s="175" t="s">
        <v>237</v>
      </c>
      <c r="C23" s="176">
        <v>0</v>
      </c>
      <c r="D23" s="176"/>
      <c r="E23" s="176">
        <v>0.03</v>
      </c>
      <c r="F23" s="177">
        <v>0.03</v>
      </c>
    </row>
    <row r="24" spans="1:6" s="145" customFormat="1" ht="12.75" customHeight="1" x14ac:dyDescent="0.3">
      <c r="A24" s="189"/>
      <c r="B24" s="172" t="s">
        <v>107</v>
      </c>
      <c r="C24" s="173"/>
      <c r="D24" s="173"/>
      <c r="E24" s="173">
        <v>0.02</v>
      </c>
      <c r="F24" s="174">
        <v>0.02</v>
      </c>
    </row>
    <row r="25" spans="1:6" s="145" customFormat="1" ht="12.75" customHeight="1" x14ac:dyDescent="0.3">
      <c r="A25" s="189"/>
      <c r="B25" s="175" t="s">
        <v>238</v>
      </c>
      <c r="C25" s="176">
        <v>33759718602.680016</v>
      </c>
      <c r="D25" s="176">
        <v>9812769027.159996</v>
      </c>
      <c r="E25" s="176">
        <v>31030622320.770046</v>
      </c>
      <c r="F25" s="177">
        <v>74603109950.610062</v>
      </c>
    </row>
    <row r="26" spans="1:6" s="145" customFormat="1" ht="12.75" customHeight="1" x14ac:dyDescent="0.3">
      <c r="A26" s="189"/>
      <c r="B26" s="172" t="s">
        <v>106</v>
      </c>
      <c r="C26" s="173"/>
      <c r="D26" s="173"/>
      <c r="E26" s="173">
        <v>253337378.80000001</v>
      </c>
      <c r="F26" s="174">
        <v>253337378.80000001</v>
      </c>
    </row>
    <row r="27" spans="1:6" s="145" customFormat="1" ht="12.75" customHeight="1" x14ac:dyDescent="0.3">
      <c r="A27" s="189"/>
      <c r="B27" s="175" t="s">
        <v>210</v>
      </c>
      <c r="C27" s="176"/>
      <c r="D27" s="176"/>
      <c r="E27" s="176">
        <v>22094951.280000001</v>
      </c>
      <c r="F27" s="177">
        <v>22094951.280000001</v>
      </c>
    </row>
    <row r="28" spans="1:6" s="145" customFormat="1" ht="12.75" customHeight="1" x14ac:dyDescent="0.3">
      <c r="A28" s="164" t="s">
        <v>239</v>
      </c>
      <c r="B28" s="172" t="s">
        <v>240</v>
      </c>
      <c r="C28" s="173">
        <v>159520822.86000001</v>
      </c>
      <c r="D28" s="173">
        <v>69124225.790000007</v>
      </c>
      <c r="E28" s="173">
        <v>543975588.53000033</v>
      </c>
      <c r="F28" s="174">
        <v>772620637.18000031</v>
      </c>
    </row>
    <row r="29" spans="1:6" s="145" customFormat="1" ht="12.75" customHeight="1" x14ac:dyDescent="0.3">
      <c r="A29" s="189" t="s">
        <v>258</v>
      </c>
      <c r="B29" s="175" t="s">
        <v>105</v>
      </c>
      <c r="C29" s="176"/>
      <c r="D29" s="176">
        <v>0.02</v>
      </c>
      <c r="E29" s="176">
        <v>167618788.26000005</v>
      </c>
      <c r="F29" s="177">
        <v>167618788.28000006</v>
      </c>
    </row>
    <row r="30" spans="1:6" s="145" customFormat="1" ht="12.75" customHeight="1" x14ac:dyDescent="0.3">
      <c r="A30" s="189"/>
      <c r="B30" s="172" t="s">
        <v>104</v>
      </c>
      <c r="C30" s="173"/>
      <c r="D30" s="173"/>
      <c r="E30" s="173">
        <v>21337682.449999999</v>
      </c>
      <c r="F30" s="174">
        <v>21337682.449999999</v>
      </c>
    </row>
    <row r="31" spans="1:6" s="145" customFormat="1" ht="12.75" customHeight="1" x14ac:dyDescent="0.3">
      <c r="A31" s="189"/>
      <c r="B31" s="175" t="s">
        <v>103</v>
      </c>
      <c r="C31" s="176"/>
      <c r="D31" s="176"/>
      <c r="E31" s="176">
        <v>174750568.46000001</v>
      </c>
      <c r="F31" s="177">
        <v>174750568.46000001</v>
      </c>
    </row>
    <row r="32" spans="1:6" s="145" customFormat="1" ht="12.75" customHeight="1" x14ac:dyDescent="0.3">
      <c r="A32" s="189"/>
      <c r="B32" s="172" t="s">
        <v>102</v>
      </c>
      <c r="C32" s="173"/>
      <c r="D32" s="173"/>
      <c r="E32" s="173">
        <v>46480991.880000003</v>
      </c>
      <c r="F32" s="174">
        <v>46480991.880000003</v>
      </c>
    </row>
    <row r="33" spans="1:6" s="145" customFormat="1" ht="12.75" customHeight="1" x14ac:dyDescent="0.3">
      <c r="A33" s="189"/>
      <c r="B33" s="175" t="s">
        <v>101</v>
      </c>
      <c r="C33" s="176"/>
      <c r="D33" s="176"/>
      <c r="E33" s="176">
        <v>118326261.16999999</v>
      </c>
      <c r="F33" s="177">
        <v>118326261.16999999</v>
      </c>
    </row>
    <row r="34" spans="1:6" s="145" customFormat="1" ht="12.75" customHeight="1" x14ac:dyDescent="0.3">
      <c r="A34" s="189"/>
      <c r="B34" s="172" t="s">
        <v>211</v>
      </c>
      <c r="C34" s="173">
        <v>5597190046.0600042</v>
      </c>
      <c r="D34" s="173">
        <v>2849709392.420002</v>
      </c>
      <c r="E34" s="173">
        <v>16227168783.220062</v>
      </c>
      <c r="F34" s="174">
        <v>24674068221.700069</v>
      </c>
    </row>
    <row r="35" spans="1:6" s="145" customFormat="1" ht="12.75" customHeight="1" x14ac:dyDescent="0.3">
      <c r="A35" s="189"/>
      <c r="B35" s="175" t="s">
        <v>212</v>
      </c>
      <c r="C35" s="176">
        <v>93616636</v>
      </c>
      <c r="D35" s="176">
        <v>30154171.5</v>
      </c>
      <c r="E35" s="176">
        <v>199930622.33999988</v>
      </c>
      <c r="F35" s="177">
        <v>323701429.83999991</v>
      </c>
    </row>
    <row r="36" spans="1:6" s="145" customFormat="1" ht="12.75" customHeight="1" x14ac:dyDescent="0.3">
      <c r="A36" s="189" t="s">
        <v>214</v>
      </c>
      <c r="B36" s="172" t="s">
        <v>215</v>
      </c>
      <c r="C36" s="173">
        <v>988729360.95000005</v>
      </c>
      <c r="D36" s="173">
        <v>157626544.23000002</v>
      </c>
      <c r="E36" s="173">
        <v>1184716435.2299984</v>
      </c>
      <c r="F36" s="174">
        <v>2331072340.4099984</v>
      </c>
    </row>
    <row r="37" spans="1:6" s="145" customFormat="1" ht="12.75" customHeight="1" x14ac:dyDescent="0.3">
      <c r="A37" s="189"/>
      <c r="B37" s="175" t="s">
        <v>216</v>
      </c>
      <c r="C37" s="176">
        <v>860317969.11999977</v>
      </c>
      <c r="D37" s="176">
        <v>580722662.53999996</v>
      </c>
      <c r="E37" s="176">
        <v>6502219006.340003</v>
      </c>
      <c r="F37" s="177">
        <v>7943259638.0000029</v>
      </c>
    </row>
    <row r="38" spans="1:6" s="145" customFormat="1" ht="12.75" customHeight="1" x14ac:dyDescent="0.3">
      <c r="A38" s="189" t="s">
        <v>85</v>
      </c>
      <c r="B38" s="172" t="s">
        <v>100</v>
      </c>
      <c r="C38" s="173"/>
      <c r="D38" s="173"/>
      <c r="E38" s="173">
        <v>16234431.9</v>
      </c>
      <c r="F38" s="174">
        <v>16234431.9</v>
      </c>
    </row>
    <row r="39" spans="1:6" s="145" customFormat="1" ht="12.75" customHeight="1" x14ac:dyDescent="0.3">
      <c r="A39" s="189"/>
      <c r="B39" s="175" t="s">
        <v>168</v>
      </c>
      <c r="C39" s="176"/>
      <c r="D39" s="176"/>
      <c r="E39" s="176">
        <v>83274447.089999989</v>
      </c>
      <c r="F39" s="177">
        <v>83274447.089999989</v>
      </c>
    </row>
    <row r="40" spans="1:6" s="145" customFormat="1" ht="12.75" customHeight="1" x14ac:dyDescent="0.3">
      <c r="A40" s="189"/>
      <c r="B40" s="172" t="s">
        <v>241</v>
      </c>
      <c r="C40" s="173">
        <v>746803128.0999999</v>
      </c>
      <c r="D40" s="173">
        <v>194516822.82999995</v>
      </c>
      <c r="E40" s="173">
        <v>2017224255.3200004</v>
      </c>
      <c r="F40" s="174">
        <v>2958544206.25</v>
      </c>
    </row>
    <row r="41" spans="1:6" s="145" customFormat="1" ht="12.75" customHeight="1" x14ac:dyDescent="0.3">
      <c r="A41" s="189"/>
      <c r="B41" s="175" t="s">
        <v>213</v>
      </c>
      <c r="C41" s="176">
        <v>762775031.1099999</v>
      </c>
      <c r="D41" s="176">
        <v>362651205.64999998</v>
      </c>
      <c r="E41" s="176">
        <v>2786120588.0399961</v>
      </c>
      <c r="F41" s="177">
        <v>3911546824.7999959</v>
      </c>
    </row>
    <row r="42" spans="1:6" s="145" customFormat="1" ht="12.75" customHeight="1" x14ac:dyDescent="0.3">
      <c r="A42" s="189"/>
      <c r="B42" s="172" t="s">
        <v>242</v>
      </c>
      <c r="C42" s="173"/>
      <c r="D42" s="173"/>
      <c r="E42" s="173">
        <v>9626505.2400000002</v>
      </c>
      <c r="F42" s="174">
        <v>9626505.2400000002</v>
      </c>
    </row>
    <row r="43" spans="1:6" s="145" customFormat="1" ht="12.75" customHeight="1" x14ac:dyDescent="0.3">
      <c r="A43" s="191" t="s">
        <v>259</v>
      </c>
      <c r="B43" s="175" t="s">
        <v>217</v>
      </c>
      <c r="C43" s="176">
        <v>2518037.15</v>
      </c>
      <c r="D43" s="176">
        <v>0</v>
      </c>
      <c r="E43" s="176">
        <v>20124451.479999993</v>
      </c>
      <c r="F43" s="177">
        <v>22642488.629999992</v>
      </c>
    </row>
    <row r="44" spans="1:6" s="145" customFormat="1" ht="12.75" customHeight="1" x14ac:dyDescent="0.3">
      <c r="A44" s="189"/>
      <c r="B44" s="172" t="s">
        <v>218</v>
      </c>
      <c r="C44" s="173"/>
      <c r="D44" s="173">
        <v>0</v>
      </c>
      <c r="E44" s="173">
        <v>0</v>
      </c>
      <c r="F44" s="174">
        <v>0</v>
      </c>
    </row>
    <row r="45" spans="1:6" s="145" customFormat="1" ht="12.75" customHeight="1" x14ac:dyDescent="0.3">
      <c r="A45" s="189"/>
      <c r="B45" s="175" t="s">
        <v>99</v>
      </c>
      <c r="C45" s="176">
        <v>17591068.609999999</v>
      </c>
      <c r="D45" s="176"/>
      <c r="E45" s="176">
        <v>6198694.8899999997</v>
      </c>
      <c r="F45" s="177">
        <v>23789763.5</v>
      </c>
    </row>
    <row r="46" spans="1:6" s="145" customFormat="1" ht="12.75" customHeight="1" x14ac:dyDescent="0.3">
      <c r="A46" s="189"/>
      <c r="B46" s="172" t="s">
        <v>219</v>
      </c>
      <c r="C46" s="173">
        <v>533336491.56</v>
      </c>
      <c r="D46" s="173">
        <v>2483302.5699999998</v>
      </c>
      <c r="E46" s="173">
        <v>2843479.04</v>
      </c>
      <c r="F46" s="174">
        <v>538663273.16999996</v>
      </c>
    </row>
    <row r="47" spans="1:6" s="145" customFormat="1" ht="12.75" customHeight="1" x14ac:dyDescent="0.3">
      <c r="A47" s="164" t="s">
        <v>86</v>
      </c>
      <c r="B47" s="178" t="s">
        <v>86</v>
      </c>
      <c r="C47" s="176">
        <v>615180984.63999987</v>
      </c>
      <c r="D47" s="176">
        <v>78212019.35999997</v>
      </c>
      <c r="E47" s="176">
        <v>843762777.26999927</v>
      </c>
      <c r="F47" s="177">
        <v>1537155781.269999</v>
      </c>
    </row>
    <row r="48" spans="1:6" s="145" customFormat="1" ht="12.75" customHeight="1" x14ac:dyDescent="0.3">
      <c r="A48" s="164" t="s">
        <v>243</v>
      </c>
      <c r="B48" s="172" t="s">
        <v>244</v>
      </c>
      <c r="C48" s="173"/>
      <c r="D48" s="173"/>
      <c r="E48" s="173">
        <v>4486195.49</v>
      </c>
      <c r="F48" s="174">
        <v>4486195.49</v>
      </c>
    </row>
    <row r="49" spans="1:6" s="145" customFormat="1" ht="12.75" customHeight="1" x14ac:dyDescent="0.3">
      <c r="A49" s="189" t="s">
        <v>87</v>
      </c>
      <c r="B49" s="175" t="s">
        <v>98</v>
      </c>
      <c r="C49" s="176">
        <v>46520311.740000002</v>
      </c>
      <c r="D49" s="176"/>
      <c r="E49" s="176">
        <v>360000</v>
      </c>
      <c r="F49" s="177">
        <v>46880311.740000002</v>
      </c>
    </row>
    <row r="50" spans="1:6" s="145" customFormat="1" ht="12.75" customHeight="1" x14ac:dyDescent="0.3">
      <c r="A50" s="189"/>
      <c r="B50" s="172" t="s">
        <v>97</v>
      </c>
      <c r="C50" s="173">
        <v>8635708.5099999998</v>
      </c>
      <c r="D50" s="173">
        <v>999670.08</v>
      </c>
      <c r="E50" s="173">
        <v>2207050.92</v>
      </c>
      <c r="F50" s="174">
        <v>11842429.51</v>
      </c>
    </row>
    <row r="51" spans="1:6" s="145" customFormat="1" ht="12.75" customHeight="1" x14ac:dyDescent="0.3">
      <c r="A51" s="189"/>
      <c r="B51" s="175" t="s">
        <v>96</v>
      </c>
      <c r="C51" s="176">
        <v>16099021.069999998</v>
      </c>
      <c r="D51" s="176"/>
      <c r="E51" s="176">
        <v>3135124.88</v>
      </c>
      <c r="F51" s="177">
        <v>19234145.949999999</v>
      </c>
    </row>
    <row r="52" spans="1:6" s="145" customFormat="1" ht="12.75" customHeight="1" x14ac:dyDescent="0.3">
      <c r="A52" s="189"/>
      <c r="B52" s="172" t="s">
        <v>95</v>
      </c>
      <c r="C52" s="173">
        <v>1109761471.73</v>
      </c>
      <c r="D52" s="173">
        <v>20065451.02</v>
      </c>
      <c r="E52" s="173">
        <v>9680250</v>
      </c>
      <c r="F52" s="174">
        <v>1139507172.75</v>
      </c>
    </row>
    <row r="53" spans="1:6" s="145" customFormat="1" ht="12.75" customHeight="1" x14ac:dyDescent="0.3">
      <c r="A53" s="189"/>
      <c r="B53" s="175" t="s">
        <v>94</v>
      </c>
      <c r="C53" s="176">
        <v>311827408.63000005</v>
      </c>
      <c r="D53" s="176">
        <v>550264933.00999999</v>
      </c>
      <c r="E53" s="176">
        <v>340621822.20999998</v>
      </c>
      <c r="F53" s="177">
        <v>1202714163.8500001</v>
      </c>
    </row>
    <row r="54" spans="1:6" s="145" customFormat="1" ht="12.75" customHeight="1" x14ac:dyDescent="0.3">
      <c r="A54" s="189"/>
      <c r="B54" s="172" t="s">
        <v>93</v>
      </c>
      <c r="C54" s="173">
        <v>10400182.75</v>
      </c>
      <c r="D54" s="173"/>
      <c r="E54" s="173">
        <v>2668034.8200000003</v>
      </c>
      <c r="F54" s="174">
        <v>13068217.57</v>
      </c>
    </row>
    <row r="55" spans="1:6" s="145" customFormat="1" ht="12.75" customHeight="1" x14ac:dyDescent="0.3">
      <c r="A55" s="189"/>
      <c r="B55" s="175" t="s">
        <v>92</v>
      </c>
      <c r="C55" s="176">
        <v>2531268816.2400002</v>
      </c>
      <c r="D55" s="176">
        <v>420750896.36000001</v>
      </c>
      <c r="E55" s="176">
        <v>942666991.8799988</v>
      </c>
      <c r="F55" s="177">
        <v>3894686704.4799991</v>
      </c>
    </row>
    <row r="56" spans="1:6" s="144" customFormat="1" ht="13.8" x14ac:dyDescent="0.3">
      <c r="A56" s="165"/>
      <c r="B56" s="179"/>
      <c r="C56" s="180">
        <v>85546732099.87999</v>
      </c>
      <c r="D56" s="180">
        <v>30893557826.180004</v>
      </c>
      <c r="E56" s="180">
        <v>201298475352.45929</v>
      </c>
      <c r="F56" s="181">
        <v>317738765278.51929</v>
      </c>
    </row>
    <row r="57" spans="1:6" s="143" customFormat="1" ht="13.8" x14ac:dyDescent="0.3"/>
    <row r="58" spans="1:6" x14ac:dyDescent="0.3">
      <c r="A58" s="111" t="s">
        <v>253</v>
      </c>
    </row>
  </sheetData>
  <mergeCells count="6">
    <mergeCell ref="A49:A55"/>
    <mergeCell ref="A5:A27"/>
    <mergeCell ref="A29:A35"/>
    <mergeCell ref="A36:A37"/>
    <mergeCell ref="A38:A42"/>
    <mergeCell ref="A43:A46"/>
  </mergeCells>
  <phoneticPr fontId="24" type="noConversion"/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1"/>
  </sheetPr>
  <dimension ref="A1:EW2140"/>
  <sheetViews>
    <sheetView topLeftCell="CK1" zoomScaleNormal="100" workbookViewId="0">
      <selection activeCell="CT14" sqref="CT14"/>
    </sheetView>
  </sheetViews>
  <sheetFormatPr defaultRowHeight="14.4" x14ac:dyDescent="0.3"/>
  <cols>
    <col min="8" max="8" width="11.5546875" bestFit="1" customWidth="1"/>
    <col min="15" max="15" width="19.5546875" bestFit="1" customWidth="1"/>
    <col min="34" max="37" width="9.33203125" bestFit="1" customWidth="1"/>
    <col min="38" max="44" width="9.5546875" bestFit="1" customWidth="1"/>
    <col min="45" max="45" width="9.5546875" customWidth="1"/>
    <col min="47" max="47" width="48.109375" bestFit="1" customWidth="1"/>
    <col min="48" max="48" width="17.5546875" bestFit="1" customWidth="1"/>
    <col min="49" max="49" width="16.44140625" bestFit="1" customWidth="1"/>
    <col min="50" max="50" width="18.109375" customWidth="1"/>
    <col min="58" max="58" width="10.6640625" bestFit="1" customWidth="1"/>
    <col min="80" max="80" width="32.6640625" bestFit="1" customWidth="1"/>
    <col min="91" max="93" width="9.109375" customWidth="1"/>
    <col min="96" max="98" width="17.88671875" customWidth="1"/>
    <col min="100" max="100" width="10.109375" bestFit="1" customWidth="1"/>
    <col min="106" max="110" width="9.109375" customWidth="1"/>
    <col min="113" max="113" width="10.44140625" bestFit="1" customWidth="1"/>
    <col min="146" max="146" width="28.44140625" bestFit="1" customWidth="1"/>
  </cols>
  <sheetData>
    <row r="1" spans="1:153" ht="34.5" customHeight="1" thickBot="1" x14ac:dyDescent="0.35"/>
    <row r="2" spans="1:153" ht="58.5" customHeight="1" x14ac:dyDescent="0.3">
      <c r="A2" s="192" t="s">
        <v>47</v>
      </c>
      <c r="B2" s="192"/>
      <c r="D2" s="192" t="s">
        <v>46</v>
      </c>
      <c r="E2" s="192"/>
      <c r="G2" s="29"/>
      <c r="H2" s="9" t="s">
        <v>31</v>
      </c>
      <c r="I2" s="9" t="s">
        <v>28</v>
      </c>
      <c r="J2" s="9" t="s">
        <v>30</v>
      </c>
      <c r="K2" s="9" t="s">
        <v>29</v>
      </c>
      <c r="L2" s="9" t="s">
        <v>28</v>
      </c>
      <c r="M2" s="9" t="s">
        <v>30</v>
      </c>
      <c r="O2" s="196" t="s">
        <v>194</v>
      </c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46"/>
      <c r="AC2" s="146"/>
      <c r="AD2" s="146"/>
      <c r="AE2" s="146"/>
      <c r="AF2" s="146"/>
      <c r="AH2" s="193" t="s">
        <v>57</v>
      </c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5"/>
      <c r="AU2" s="17" t="s">
        <v>64</v>
      </c>
      <c r="AV2" s="17" t="s">
        <v>63</v>
      </c>
      <c r="AW2" s="17" t="s">
        <v>50</v>
      </c>
      <c r="AX2" s="17" t="s">
        <v>138</v>
      </c>
      <c r="AZ2" s="18" t="s">
        <v>58</v>
      </c>
      <c r="BA2" s="18" t="s">
        <v>65</v>
      </c>
      <c r="BC2" s="21" t="s">
        <v>66</v>
      </c>
      <c r="BD2" s="21" t="s">
        <v>67</v>
      </c>
      <c r="BF2" s="201" t="s">
        <v>72</v>
      </c>
      <c r="BG2" s="201"/>
      <c r="BH2" s="201"/>
      <c r="BI2" s="201"/>
      <c r="BJ2" s="201"/>
      <c r="BK2" s="201"/>
      <c r="BL2" s="201"/>
      <c r="BM2" s="201"/>
      <c r="BN2" s="201"/>
      <c r="BO2" s="201"/>
      <c r="BP2" s="201"/>
      <c r="BQ2" s="201"/>
      <c r="BR2" s="142"/>
      <c r="BT2" s="21" t="s">
        <v>74</v>
      </c>
      <c r="BU2" s="21" t="s">
        <v>67</v>
      </c>
      <c r="BX2" s="21" t="s">
        <v>79</v>
      </c>
      <c r="BY2" s="21" t="s">
        <v>80</v>
      </c>
      <c r="CB2" s="30" t="s">
        <v>91</v>
      </c>
      <c r="CC2" s="31">
        <v>2011</v>
      </c>
      <c r="CD2" s="31">
        <v>2012</v>
      </c>
      <c r="CE2" s="31">
        <v>2013</v>
      </c>
      <c r="CF2" s="31">
        <v>2014</v>
      </c>
      <c r="CG2" s="31">
        <v>2015</v>
      </c>
      <c r="CH2" s="31">
        <v>2016</v>
      </c>
      <c r="CI2" s="31">
        <v>2017</v>
      </c>
      <c r="CJ2" s="31">
        <v>2018</v>
      </c>
      <c r="CK2" s="31">
        <v>2019</v>
      </c>
      <c r="CL2" s="31">
        <v>2020</v>
      </c>
      <c r="CM2" s="31">
        <v>2021</v>
      </c>
      <c r="CN2" s="31">
        <v>2022</v>
      </c>
      <c r="CO2" s="152">
        <v>2023</v>
      </c>
      <c r="CR2" s="36" t="s">
        <v>119</v>
      </c>
      <c r="CS2" s="36" t="s">
        <v>118</v>
      </c>
      <c r="CT2" s="36" t="s">
        <v>120</v>
      </c>
      <c r="CW2" s="199" t="s">
        <v>132</v>
      </c>
      <c r="CX2" s="200"/>
      <c r="CY2" s="200"/>
      <c r="CZ2" s="200"/>
      <c r="DA2" s="200"/>
      <c r="DB2" s="200"/>
      <c r="DC2" s="200"/>
      <c r="DD2" s="200"/>
      <c r="DE2" s="200"/>
      <c r="DF2" s="70"/>
      <c r="DI2" s="199" t="s">
        <v>134</v>
      </c>
      <c r="DJ2" s="200"/>
      <c r="DK2" s="200"/>
      <c r="DL2" s="200"/>
      <c r="DM2" s="200"/>
      <c r="DN2" s="200"/>
      <c r="DO2" s="200"/>
      <c r="DP2" s="200"/>
      <c r="DQ2" s="200"/>
      <c r="DR2" s="200"/>
      <c r="DS2" s="200"/>
      <c r="DT2" s="70"/>
      <c r="DW2" s="197" t="s">
        <v>135</v>
      </c>
      <c r="DX2" s="198"/>
      <c r="DY2" s="198"/>
      <c r="DZ2" s="198"/>
      <c r="EA2" s="198"/>
      <c r="EB2" s="198"/>
      <c r="EC2" s="198"/>
      <c r="ED2" s="198"/>
      <c r="EE2" s="198"/>
      <c r="EF2" s="198"/>
      <c r="EG2" s="70"/>
      <c r="EH2" s="70"/>
      <c r="EI2" s="70"/>
      <c r="EJ2" s="70"/>
      <c r="EL2" s="59" t="s">
        <v>179</v>
      </c>
      <c r="EM2" s="59" t="s">
        <v>30</v>
      </c>
      <c r="EN2" s="59" t="s">
        <v>28</v>
      </c>
      <c r="ES2" s="67" t="s">
        <v>185</v>
      </c>
      <c r="ET2" s="67" t="s">
        <v>184</v>
      </c>
      <c r="EV2" s="67" t="s">
        <v>186</v>
      </c>
      <c r="EW2" s="67" t="s">
        <v>184</v>
      </c>
    </row>
    <row r="3" spans="1:153" x14ac:dyDescent="0.3">
      <c r="A3" s="7">
        <v>0.5</v>
      </c>
      <c r="B3" s="8">
        <v>0</v>
      </c>
      <c r="D3" s="7">
        <v>5</v>
      </c>
      <c r="E3" s="8">
        <v>2</v>
      </c>
      <c r="G3" s="8"/>
      <c r="H3" s="2" t="s">
        <v>0</v>
      </c>
      <c r="I3" s="1">
        <v>3</v>
      </c>
      <c r="J3" s="1">
        <v>72</v>
      </c>
      <c r="K3" s="3">
        <v>75</v>
      </c>
      <c r="L3" s="10">
        <v>0.04</v>
      </c>
      <c r="M3" s="10">
        <v>0.96</v>
      </c>
      <c r="O3" s="13" t="s">
        <v>48</v>
      </c>
      <c r="P3" s="14" t="s">
        <v>44</v>
      </c>
      <c r="Q3" s="14" t="s">
        <v>43</v>
      </c>
      <c r="R3" s="14" t="s">
        <v>42</v>
      </c>
      <c r="S3" s="14" t="s">
        <v>41</v>
      </c>
      <c r="T3" s="14" t="s">
        <v>40</v>
      </c>
      <c r="U3" s="14" t="s">
        <v>39</v>
      </c>
      <c r="V3" s="14" t="s">
        <v>38</v>
      </c>
      <c r="W3" s="14" t="s">
        <v>37</v>
      </c>
      <c r="X3" s="14" t="s">
        <v>36</v>
      </c>
      <c r="Y3" s="14" t="s">
        <v>35</v>
      </c>
      <c r="Z3" s="14" t="s">
        <v>34</v>
      </c>
      <c r="AA3" s="14" t="s">
        <v>33</v>
      </c>
      <c r="AB3" s="14" t="s">
        <v>136</v>
      </c>
      <c r="AC3" s="14">
        <v>2020</v>
      </c>
      <c r="AD3" s="14">
        <v>2021</v>
      </c>
      <c r="AE3" s="14">
        <v>2022</v>
      </c>
      <c r="AF3" s="14">
        <v>2023</v>
      </c>
      <c r="AH3" s="15" t="s">
        <v>44</v>
      </c>
      <c r="AI3" s="15" t="s">
        <v>43</v>
      </c>
      <c r="AJ3" s="15" t="s">
        <v>42</v>
      </c>
      <c r="AK3" s="15" t="s">
        <v>41</v>
      </c>
      <c r="AL3" s="15" t="s">
        <v>40</v>
      </c>
      <c r="AM3" s="15" t="s">
        <v>39</v>
      </c>
      <c r="AN3" s="15" t="s">
        <v>38</v>
      </c>
      <c r="AO3" s="15" t="s">
        <v>37</v>
      </c>
      <c r="AP3" s="15" t="s">
        <v>36</v>
      </c>
      <c r="AQ3" s="15" t="s">
        <v>35</v>
      </c>
      <c r="AR3" s="15" t="s">
        <v>34</v>
      </c>
      <c r="AS3" s="15" t="s">
        <v>33</v>
      </c>
      <c r="AU3" s="16" t="s">
        <v>62</v>
      </c>
      <c r="AV3" s="72">
        <v>71134.639603050004</v>
      </c>
      <c r="AW3" s="72">
        <v>25576.276528800001</v>
      </c>
      <c r="AX3" s="72">
        <v>169794.65405130028</v>
      </c>
      <c r="AZ3">
        <v>1</v>
      </c>
      <c r="BA3">
        <v>332</v>
      </c>
      <c r="BC3" s="19">
        <v>1E-3</v>
      </c>
      <c r="BD3" s="20">
        <v>180</v>
      </c>
      <c r="BF3" s="22" t="s">
        <v>68</v>
      </c>
      <c r="BG3" s="23">
        <v>2011</v>
      </c>
      <c r="BH3" s="23">
        <v>2012</v>
      </c>
      <c r="BI3" s="23">
        <v>2013</v>
      </c>
      <c r="BJ3" s="23">
        <v>2014</v>
      </c>
      <c r="BK3" s="23">
        <v>2015</v>
      </c>
      <c r="BL3" s="23">
        <v>2016</v>
      </c>
      <c r="BM3" s="23">
        <v>2017</v>
      </c>
      <c r="BN3" s="23">
        <v>2018</v>
      </c>
      <c r="BO3" s="23">
        <v>2020</v>
      </c>
      <c r="BP3" s="23">
        <v>2021</v>
      </c>
      <c r="BQ3" s="23">
        <v>2022</v>
      </c>
      <c r="BR3" s="23">
        <v>2023</v>
      </c>
      <c r="BT3" s="27" t="s">
        <v>169</v>
      </c>
      <c r="BU3">
        <v>56</v>
      </c>
      <c r="BX3" s="28" t="s">
        <v>75</v>
      </c>
      <c r="BY3">
        <v>1285</v>
      </c>
      <c r="CB3" s="32" t="s">
        <v>85</v>
      </c>
      <c r="CC3" s="33">
        <v>0</v>
      </c>
      <c r="CD3" s="33">
        <v>0</v>
      </c>
      <c r="CE3" s="33">
        <v>0</v>
      </c>
      <c r="CF3" s="33">
        <v>0</v>
      </c>
      <c r="CG3" s="33">
        <v>0</v>
      </c>
      <c r="CH3" s="33">
        <v>0</v>
      </c>
      <c r="CI3" s="33">
        <v>0</v>
      </c>
      <c r="CJ3" s="33">
        <v>23.767128639999999</v>
      </c>
      <c r="CK3" s="33">
        <v>695.35</v>
      </c>
      <c r="CL3" s="33">
        <v>4079.3964441600006</v>
      </c>
      <c r="CM3" s="33">
        <v>10641.525730599993</v>
      </c>
      <c r="CN3" s="33">
        <v>6651.9</v>
      </c>
      <c r="CO3" s="33">
        <v>6979.2264152800053</v>
      </c>
      <c r="CR3" s="15" t="s">
        <v>121</v>
      </c>
      <c r="CS3" s="35">
        <v>403</v>
      </c>
      <c r="CT3" s="35">
        <v>564</v>
      </c>
      <c r="CW3" s="11">
        <v>2014</v>
      </c>
      <c r="CX3" s="11">
        <v>2015</v>
      </c>
      <c r="CY3" s="11">
        <v>2016</v>
      </c>
      <c r="CZ3" s="11">
        <v>2017</v>
      </c>
      <c r="DA3" s="11">
        <v>2018</v>
      </c>
      <c r="DB3" s="11">
        <v>2019</v>
      </c>
      <c r="DC3" s="11">
        <v>2020</v>
      </c>
      <c r="DD3" s="11">
        <v>2021</v>
      </c>
      <c r="DE3" s="1">
        <v>2022</v>
      </c>
      <c r="DF3" s="1">
        <v>2023</v>
      </c>
      <c r="DI3" s="16"/>
      <c r="DJ3" s="15">
        <v>2013</v>
      </c>
      <c r="DK3" s="15">
        <v>2014</v>
      </c>
      <c r="DL3" s="15">
        <v>2015</v>
      </c>
      <c r="DM3" s="15">
        <v>2016</v>
      </c>
      <c r="DN3" s="15">
        <v>2017</v>
      </c>
      <c r="DO3" s="15">
        <v>2018</v>
      </c>
      <c r="DP3" s="15">
        <v>2019</v>
      </c>
      <c r="DQ3" s="15">
        <v>2020</v>
      </c>
      <c r="DR3" s="15">
        <v>2021</v>
      </c>
      <c r="DS3" s="15">
        <v>2022</v>
      </c>
      <c r="DT3" s="15">
        <v>2023</v>
      </c>
      <c r="DW3" s="1"/>
      <c r="DX3" s="2" t="s">
        <v>39</v>
      </c>
      <c r="DY3" s="2" t="s">
        <v>38</v>
      </c>
      <c r="DZ3" s="2" t="s">
        <v>37</v>
      </c>
      <c r="EA3" s="2" t="s">
        <v>36</v>
      </c>
      <c r="EB3" s="2" t="s">
        <v>35</v>
      </c>
      <c r="EC3" s="2" t="s">
        <v>34</v>
      </c>
      <c r="ED3" s="2" t="s">
        <v>33</v>
      </c>
      <c r="EE3" s="2">
        <v>2019</v>
      </c>
      <c r="EF3" s="2">
        <v>2020</v>
      </c>
      <c r="EG3" s="2">
        <v>2021</v>
      </c>
      <c r="EH3" s="2">
        <v>2022</v>
      </c>
      <c r="EI3" s="2">
        <v>2023</v>
      </c>
      <c r="EJ3" s="2">
        <v>2024</v>
      </c>
      <c r="EL3" t="s">
        <v>0</v>
      </c>
      <c r="EM3">
        <v>1116</v>
      </c>
      <c r="EN3">
        <v>552</v>
      </c>
      <c r="EP3" t="s">
        <v>262</v>
      </c>
      <c r="EQ3">
        <v>560</v>
      </c>
      <c r="ES3" s="37">
        <v>6</v>
      </c>
      <c r="ET3">
        <v>4</v>
      </c>
      <c r="EV3" s="68">
        <v>6</v>
      </c>
      <c r="EW3" s="56">
        <v>1</v>
      </c>
    </row>
    <row r="4" spans="1:153" x14ac:dyDescent="0.3">
      <c r="A4" s="7">
        <v>1</v>
      </c>
      <c r="B4" s="8">
        <v>0</v>
      </c>
      <c r="D4" s="7">
        <v>5.5</v>
      </c>
      <c r="E4" s="8">
        <v>2</v>
      </c>
      <c r="G4" s="8"/>
      <c r="H4" s="2" t="s">
        <v>1</v>
      </c>
      <c r="I4" s="1">
        <v>1</v>
      </c>
      <c r="J4" s="1">
        <v>21</v>
      </c>
      <c r="K4" s="3">
        <v>22</v>
      </c>
      <c r="L4" s="10">
        <v>4.5454545454545456E-2</v>
      </c>
      <c r="M4" s="10">
        <v>0.95454545454545459</v>
      </c>
      <c r="O4" s="11" t="s">
        <v>49</v>
      </c>
      <c r="P4" s="12">
        <v>4925479</v>
      </c>
      <c r="Q4" s="12">
        <v>4524639</v>
      </c>
      <c r="R4" s="12">
        <v>4804299</v>
      </c>
      <c r="S4" s="12">
        <v>4878119</v>
      </c>
      <c r="T4" s="12">
        <v>4710403</v>
      </c>
      <c r="U4" s="12">
        <v>4521002</v>
      </c>
      <c r="V4" s="12">
        <v>4462492</v>
      </c>
      <c r="W4" s="12">
        <v>4467991</v>
      </c>
      <c r="X4" s="12">
        <v>4583821</v>
      </c>
      <c r="Y4" s="12">
        <v>4915545</v>
      </c>
      <c r="Z4" s="12">
        <v>4630308</v>
      </c>
      <c r="AA4" s="12">
        <v>4902174</v>
      </c>
      <c r="AB4" s="12">
        <v>4869422</v>
      </c>
      <c r="AC4" s="12">
        <v>4795016</v>
      </c>
      <c r="AD4" s="12">
        <v>4917629</v>
      </c>
      <c r="AE4" s="147">
        <v>4795507</v>
      </c>
      <c r="AF4" s="147">
        <v>4765136</v>
      </c>
      <c r="AH4" s="12">
        <v>32213406</v>
      </c>
      <c r="AI4" s="12">
        <v>39622603</v>
      </c>
      <c r="AJ4" s="12">
        <v>45373308</v>
      </c>
      <c r="AK4" s="12">
        <v>52381578</v>
      </c>
      <c r="AL4" s="12">
        <v>114342061</v>
      </c>
      <c r="AM4" s="12">
        <v>165540744</v>
      </c>
      <c r="AN4" s="12">
        <v>174902730</v>
      </c>
      <c r="AO4" s="12">
        <v>158078221</v>
      </c>
      <c r="AP4" s="12">
        <v>147628540</v>
      </c>
      <c r="AQ4" s="12">
        <v>250242347</v>
      </c>
      <c r="AR4" s="12">
        <v>261930991</v>
      </c>
      <c r="AS4" s="12">
        <v>255327579</v>
      </c>
      <c r="AU4" s="16" t="s">
        <v>274</v>
      </c>
      <c r="AV4" s="72">
        <v>5690.8066820599997</v>
      </c>
      <c r="AW4" s="72">
        <v>2879.8635639400004</v>
      </c>
      <c r="AX4" s="72">
        <v>17108.636247209994</v>
      </c>
      <c r="AZ4">
        <v>2</v>
      </c>
      <c r="BA4">
        <v>261</v>
      </c>
      <c r="BC4" s="19">
        <v>0.03</v>
      </c>
      <c r="BD4" s="20">
        <v>107</v>
      </c>
      <c r="BF4" s="24" t="s">
        <v>69</v>
      </c>
      <c r="BG4" s="25">
        <v>355374</v>
      </c>
      <c r="BH4" s="25">
        <v>358141</v>
      </c>
      <c r="BI4" s="25">
        <v>359552</v>
      </c>
      <c r="BJ4" s="25">
        <v>365242</v>
      </c>
      <c r="BK4" s="25">
        <v>370273</v>
      </c>
      <c r="BL4" s="25">
        <v>368467</v>
      </c>
      <c r="BM4" s="25">
        <v>368601</v>
      </c>
      <c r="BN4" s="25">
        <v>381830</v>
      </c>
      <c r="BO4" s="25">
        <v>367638</v>
      </c>
      <c r="BP4" s="25">
        <v>368338</v>
      </c>
      <c r="BQ4" s="25">
        <v>350238</v>
      </c>
      <c r="BR4" s="25">
        <v>345315</v>
      </c>
      <c r="BT4" s="27" t="s">
        <v>170</v>
      </c>
      <c r="BU4">
        <v>11</v>
      </c>
      <c r="BX4" s="28" t="s">
        <v>77</v>
      </c>
      <c r="BY4">
        <v>458</v>
      </c>
      <c r="CB4" s="32" t="s">
        <v>86</v>
      </c>
      <c r="CC4" s="33">
        <v>0</v>
      </c>
      <c r="CD4" s="33">
        <v>0</v>
      </c>
      <c r="CE4" s="33">
        <v>0</v>
      </c>
      <c r="CF4" s="33">
        <v>0</v>
      </c>
      <c r="CG4" s="33">
        <v>0</v>
      </c>
      <c r="CH4" s="33">
        <v>0</v>
      </c>
      <c r="CI4" s="33">
        <v>3241.5286201500021</v>
      </c>
      <c r="CJ4" s="33">
        <v>501.60665658000056</v>
      </c>
      <c r="CK4" s="33">
        <v>965.7</v>
      </c>
      <c r="CL4" s="33">
        <v>4952.0654323599992</v>
      </c>
      <c r="CM4" s="33">
        <v>1343.0766726499978</v>
      </c>
      <c r="CN4" s="33">
        <v>2053.6999999999998</v>
      </c>
      <c r="CO4" s="33">
        <v>1537.1557812699978</v>
      </c>
      <c r="CR4" s="15" t="s">
        <v>122</v>
      </c>
      <c r="CS4" s="35">
        <v>176</v>
      </c>
      <c r="CT4" s="35">
        <v>326</v>
      </c>
      <c r="CV4" t="s">
        <v>195</v>
      </c>
      <c r="CW4" s="34">
        <v>136.71613768651</v>
      </c>
      <c r="CX4" s="34">
        <v>158.66167761058031</v>
      </c>
      <c r="CY4" s="34">
        <v>180.26107393946995</v>
      </c>
      <c r="CZ4" s="34">
        <v>209.29999999999998</v>
      </c>
      <c r="DA4" s="34">
        <v>219.89999999999998</v>
      </c>
      <c r="DB4" s="34">
        <v>198.3</v>
      </c>
      <c r="DC4" s="34">
        <v>203.60000000000002</v>
      </c>
      <c r="DD4" s="34">
        <v>220.28893651314991</v>
      </c>
      <c r="DE4" s="42">
        <v>246.30616504663996</v>
      </c>
      <c r="DF4" s="42">
        <v>259.2</v>
      </c>
      <c r="DI4" s="38" t="s">
        <v>81</v>
      </c>
      <c r="DJ4" s="43">
        <v>603212</v>
      </c>
      <c r="DK4" s="43">
        <v>643783</v>
      </c>
      <c r="DL4" s="43">
        <v>633568</v>
      </c>
      <c r="DM4" s="43">
        <v>718142</v>
      </c>
      <c r="DN4" s="43">
        <v>691342</v>
      </c>
      <c r="DO4" s="43">
        <v>688778</v>
      </c>
      <c r="DP4" s="43">
        <v>677582</v>
      </c>
      <c r="DQ4" s="43">
        <v>663550</v>
      </c>
      <c r="DR4" s="43">
        <v>662793</v>
      </c>
      <c r="DS4" s="43">
        <v>645692</v>
      </c>
      <c r="DT4" s="43">
        <v>762043</v>
      </c>
      <c r="DW4" s="1" t="s">
        <v>83</v>
      </c>
      <c r="DX4" s="39">
        <v>-1107.1033843886999</v>
      </c>
      <c r="DY4" s="39">
        <v>-1251.4707095047099</v>
      </c>
      <c r="DZ4" s="39">
        <v>-1115.8826460282</v>
      </c>
      <c r="EA4" s="39">
        <v>-1208.42865350078</v>
      </c>
      <c r="EB4" s="39">
        <v>-1243.6859974720701</v>
      </c>
      <c r="EC4" s="39">
        <v>-1364.5026847010602</v>
      </c>
      <c r="ED4" s="39">
        <v>-1199.12676649731</v>
      </c>
      <c r="EE4" s="39">
        <v>-1220.5999999999999</v>
      </c>
      <c r="EF4" s="39">
        <v>-1063.5999999999999</v>
      </c>
      <c r="EG4" s="39">
        <v>-1157.5999999999999</v>
      </c>
      <c r="EH4" s="39">
        <v>-1309.5999999999999</v>
      </c>
      <c r="EI4" s="90">
        <v>-1641.7</v>
      </c>
      <c r="EJ4" s="127"/>
      <c r="EL4" t="s">
        <v>55</v>
      </c>
      <c r="EM4">
        <v>615</v>
      </c>
      <c r="EN4">
        <v>576</v>
      </c>
      <c r="EP4" t="s">
        <v>75</v>
      </c>
      <c r="EQ4">
        <v>1105</v>
      </c>
      <c r="ES4" s="37">
        <v>7</v>
      </c>
      <c r="ET4">
        <v>10</v>
      </c>
      <c r="EV4" s="68">
        <v>7</v>
      </c>
      <c r="EW4" s="56">
        <v>2</v>
      </c>
    </row>
    <row r="5" spans="1:153" x14ac:dyDescent="0.3">
      <c r="A5" s="7">
        <v>1.5</v>
      </c>
      <c r="B5" s="8">
        <v>0</v>
      </c>
      <c r="D5" s="7">
        <v>6</v>
      </c>
      <c r="E5" s="8">
        <v>1</v>
      </c>
      <c r="G5" s="8"/>
      <c r="H5" s="5" t="s">
        <v>3</v>
      </c>
      <c r="I5" s="3">
        <v>1</v>
      </c>
      <c r="J5" s="3">
        <v>14</v>
      </c>
      <c r="K5" s="3">
        <v>15</v>
      </c>
      <c r="L5" s="10">
        <v>6.6666666666666666E-2</v>
      </c>
      <c r="M5" s="10">
        <v>0.93333333333333335</v>
      </c>
      <c r="O5" s="11" t="s">
        <v>50</v>
      </c>
      <c r="P5" s="12">
        <v>750242</v>
      </c>
      <c r="Q5" s="12">
        <v>812876</v>
      </c>
      <c r="R5" s="12">
        <v>832184</v>
      </c>
      <c r="S5" s="12">
        <v>837899</v>
      </c>
      <c r="T5" s="12">
        <v>826520</v>
      </c>
      <c r="U5" s="12">
        <v>804744</v>
      </c>
      <c r="V5" s="12">
        <v>835070</v>
      </c>
      <c r="W5" s="12">
        <v>868841</v>
      </c>
      <c r="X5" s="12">
        <v>874691</v>
      </c>
      <c r="Y5" s="12">
        <v>974365</v>
      </c>
      <c r="Z5" s="12">
        <v>933844</v>
      </c>
      <c r="AA5" s="12">
        <v>936318</v>
      </c>
      <c r="AB5" s="12">
        <v>959583</v>
      </c>
      <c r="AC5" s="12">
        <v>951277</v>
      </c>
      <c r="AD5" s="12">
        <v>974871</v>
      </c>
      <c r="AE5" s="147">
        <v>954372</v>
      </c>
      <c r="AF5" s="147">
        <v>948456</v>
      </c>
      <c r="AU5" s="16" t="s">
        <v>59</v>
      </c>
      <c r="AV5" s="72">
        <v>4034.5129206700008</v>
      </c>
      <c r="AW5" s="72">
        <v>992.08095047000006</v>
      </c>
      <c r="AX5" s="72">
        <v>1301.3392747099999</v>
      </c>
      <c r="AZ5">
        <v>3</v>
      </c>
      <c r="BA5">
        <v>184</v>
      </c>
      <c r="BC5" s="19">
        <v>0.06</v>
      </c>
      <c r="BD5" s="20">
        <v>119</v>
      </c>
      <c r="BF5" s="24" t="s">
        <v>70</v>
      </c>
      <c r="BG5" s="25">
        <v>139494</v>
      </c>
      <c r="BH5" s="25">
        <v>143105</v>
      </c>
      <c r="BI5" s="25">
        <v>146212</v>
      </c>
      <c r="BJ5" s="25">
        <v>147907</v>
      </c>
      <c r="BK5" s="25">
        <v>150470</v>
      </c>
      <c r="BL5" s="25">
        <v>154176</v>
      </c>
      <c r="BM5" s="25">
        <v>158284</v>
      </c>
      <c r="BN5" s="25">
        <v>161069</v>
      </c>
      <c r="BO5" s="25">
        <v>163592</v>
      </c>
      <c r="BP5" s="25">
        <v>164933</v>
      </c>
      <c r="BQ5" s="25">
        <v>167232</v>
      </c>
      <c r="BR5" s="25">
        <v>168950</v>
      </c>
      <c r="BT5" s="27" t="s">
        <v>171</v>
      </c>
      <c r="BU5">
        <v>23</v>
      </c>
      <c r="BX5" s="28" t="s">
        <v>76</v>
      </c>
      <c r="BY5">
        <v>123</v>
      </c>
      <c r="CB5" s="32" t="s">
        <v>87</v>
      </c>
      <c r="CC5" s="33">
        <v>0</v>
      </c>
      <c r="CD5" s="33">
        <v>0</v>
      </c>
      <c r="CE5" s="33">
        <v>0</v>
      </c>
      <c r="CF5" s="33">
        <v>0</v>
      </c>
      <c r="CG5" s="33">
        <v>0</v>
      </c>
      <c r="CH5" s="33">
        <v>0</v>
      </c>
      <c r="CI5" s="33">
        <v>1391.54224755</v>
      </c>
      <c r="CJ5" s="33">
        <v>4321.0286094700014</v>
      </c>
      <c r="CK5" s="33">
        <v>5412.3</v>
      </c>
      <c r="CL5" s="33">
        <v>5277.4872986800001</v>
      </c>
      <c r="CM5" s="33">
        <v>6271.7100137300004</v>
      </c>
      <c r="CN5" s="33">
        <v>6459.2</v>
      </c>
      <c r="CO5" s="33">
        <v>6327.9331458499992</v>
      </c>
      <c r="CR5" s="15" t="s">
        <v>123</v>
      </c>
      <c r="CS5" s="35">
        <v>170</v>
      </c>
      <c r="CT5" s="35">
        <v>266</v>
      </c>
      <c r="CV5" t="s">
        <v>223</v>
      </c>
      <c r="CW5" s="34"/>
      <c r="CX5" s="34"/>
      <c r="CY5" s="34"/>
      <c r="CZ5" s="34"/>
      <c r="DA5" s="34"/>
      <c r="DB5" s="71">
        <v>45.2</v>
      </c>
      <c r="DC5" s="71">
        <v>50.9</v>
      </c>
      <c r="DD5" s="71">
        <v>48.018903906710001</v>
      </c>
      <c r="DE5" s="110">
        <v>57.131672774850003</v>
      </c>
      <c r="DF5" s="110">
        <v>60.4</v>
      </c>
      <c r="DI5" s="38" t="s">
        <v>70</v>
      </c>
      <c r="DJ5" s="43">
        <v>339252</v>
      </c>
      <c r="DK5" s="43">
        <v>354563</v>
      </c>
      <c r="DL5" s="43">
        <v>409050</v>
      </c>
      <c r="DM5" s="43">
        <v>422584</v>
      </c>
      <c r="DN5" s="43">
        <v>436535</v>
      </c>
      <c r="DO5" s="43">
        <v>446852</v>
      </c>
      <c r="DP5" s="43">
        <v>466878</v>
      </c>
      <c r="DQ5" s="43">
        <v>479513</v>
      </c>
      <c r="DR5" s="43">
        <v>471946</v>
      </c>
      <c r="DS5" s="43">
        <v>471734</v>
      </c>
      <c r="DT5" s="43">
        <v>488659</v>
      </c>
      <c r="DW5" s="1" t="s">
        <v>137</v>
      </c>
      <c r="DX5" s="39">
        <v>-2018.67329677885</v>
      </c>
      <c r="DY5" s="39">
        <v>-2327.6310581500802</v>
      </c>
      <c r="DZ5" s="39">
        <v>-2747.8252683225696</v>
      </c>
      <c r="EA5" s="39">
        <v>-3036.7301151039446</v>
      </c>
      <c r="EB5" s="39">
        <v>-4623.5330330804909</v>
      </c>
      <c r="EC5" s="39">
        <v>-4884.5657033791204</v>
      </c>
      <c r="ED5" s="39">
        <v>-5181.9479808941678</v>
      </c>
      <c r="EE5" s="39">
        <v>-4427.8496752279589</v>
      </c>
      <c r="EF5" s="39">
        <v>-4128.3</v>
      </c>
      <c r="EG5" s="39">
        <v>-2539.1999999999998</v>
      </c>
      <c r="EH5" s="39">
        <v>-2381.2133895576098</v>
      </c>
      <c r="EI5" s="90">
        <v>-2289.3000000000002</v>
      </c>
      <c r="EJ5" s="127">
        <v>-2390.1</v>
      </c>
      <c r="EL5" t="s">
        <v>54</v>
      </c>
      <c r="EM5">
        <v>1251</v>
      </c>
      <c r="EN5">
        <v>542</v>
      </c>
      <c r="EP5" t="s">
        <v>76</v>
      </c>
      <c r="EQ5">
        <v>6</v>
      </c>
      <c r="ES5" s="37">
        <v>8</v>
      </c>
      <c r="ET5">
        <v>17</v>
      </c>
      <c r="EV5" s="68">
        <v>8</v>
      </c>
      <c r="EW5" s="56">
        <v>3</v>
      </c>
    </row>
    <row r="6" spans="1:153" x14ac:dyDescent="0.3">
      <c r="A6" s="7">
        <v>2</v>
      </c>
      <c r="B6" s="8">
        <v>0</v>
      </c>
      <c r="D6" s="7">
        <v>6.5</v>
      </c>
      <c r="E6" s="8">
        <v>1</v>
      </c>
      <c r="G6" s="8"/>
      <c r="H6" s="2" t="s">
        <v>2</v>
      </c>
      <c r="I6" s="1">
        <v>36</v>
      </c>
      <c r="J6" s="1">
        <v>381</v>
      </c>
      <c r="K6" s="3">
        <v>417</v>
      </c>
      <c r="L6" s="10">
        <v>8.6330935251798566E-2</v>
      </c>
      <c r="M6" s="10">
        <v>0.91366906474820142</v>
      </c>
      <c r="O6" s="11" t="s">
        <v>51</v>
      </c>
      <c r="P6" s="12">
        <v>1710759</v>
      </c>
      <c r="Q6" s="12">
        <v>1854090</v>
      </c>
      <c r="R6" s="12">
        <v>1916212</v>
      </c>
      <c r="S6" s="12">
        <v>2004558</v>
      </c>
      <c r="T6" s="12">
        <v>2056279</v>
      </c>
      <c r="U6" s="12">
        <v>2182670</v>
      </c>
      <c r="V6" s="12">
        <v>1966230</v>
      </c>
      <c r="W6" s="12">
        <v>2083835</v>
      </c>
      <c r="X6" s="12">
        <v>2161633</v>
      </c>
      <c r="Y6" s="12">
        <v>2268967</v>
      </c>
      <c r="Z6" s="12">
        <v>2547373</v>
      </c>
      <c r="AA6" s="12">
        <v>2511196</v>
      </c>
      <c r="AB6" s="12">
        <v>2726057</v>
      </c>
      <c r="AC6" s="12">
        <v>2783258</v>
      </c>
      <c r="AD6" s="12">
        <v>2803741</v>
      </c>
      <c r="AE6" s="147">
        <v>2766727</v>
      </c>
      <c r="AF6" s="147">
        <v>2840323</v>
      </c>
      <c r="AU6" s="16" t="s">
        <v>272</v>
      </c>
      <c r="AV6" s="72">
        <v>1849.04733007</v>
      </c>
      <c r="AW6" s="72">
        <v>738.34920676999991</v>
      </c>
      <c r="AX6" s="72">
        <v>7692.4669868299934</v>
      </c>
      <c r="AZ6">
        <v>4</v>
      </c>
      <c r="BA6">
        <v>161</v>
      </c>
      <c r="BC6" s="19">
        <v>0.09</v>
      </c>
      <c r="BD6" s="20">
        <v>101</v>
      </c>
      <c r="BF6" s="24" t="s">
        <v>71</v>
      </c>
      <c r="BG6" s="25">
        <v>113483</v>
      </c>
      <c r="BH6" s="25">
        <v>171518</v>
      </c>
      <c r="BI6" s="25">
        <v>176379</v>
      </c>
      <c r="BJ6" s="25">
        <v>180477</v>
      </c>
      <c r="BK6" s="25">
        <v>184505</v>
      </c>
      <c r="BL6" s="25">
        <v>220644</v>
      </c>
      <c r="BM6" s="25">
        <v>223072</v>
      </c>
      <c r="BN6" s="25">
        <v>226783</v>
      </c>
      <c r="BO6" s="25">
        <v>211475</v>
      </c>
      <c r="BP6" s="25">
        <v>231333</v>
      </c>
      <c r="BQ6" s="25">
        <v>234078</v>
      </c>
      <c r="BR6" s="25">
        <v>236653</v>
      </c>
      <c r="BT6" s="27" t="s">
        <v>172</v>
      </c>
      <c r="BU6">
        <v>56</v>
      </c>
      <c r="BX6" s="28" t="s">
        <v>78</v>
      </c>
      <c r="BY6">
        <v>90</v>
      </c>
      <c r="CB6" s="32" t="s">
        <v>88</v>
      </c>
      <c r="CC6" s="33">
        <v>1718.360761068479</v>
      </c>
      <c r="CD6" s="33">
        <v>3065.0555196558043</v>
      </c>
      <c r="CE6" s="33">
        <v>4117.3179684433162</v>
      </c>
      <c r="CF6" s="33">
        <v>4676.6968308992573</v>
      </c>
      <c r="CG6" s="33">
        <v>4518.0311508763061</v>
      </c>
      <c r="CH6" s="33">
        <v>4465.2328946006855</v>
      </c>
      <c r="CI6" s="33">
        <v>5408.554485169997</v>
      </c>
      <c r="CJ6" s="33">
        <v>9333.6020683499919</v>
      </c>
      <c r="CK6" s="33">
        <v>26144.720000000001</v>
      </c>
      <c r="CL6" s="33">
        <v>33254.388019289996</v>
      </c>
      <c r="CM6" s="33">
        <v>36684.357506480024</v>
      </c>
      <c r="CN6" s="33">
        <v>33033.599999999999</v>
      </c>
      <c r="CO6" s="33">
        <v>35800.615922189914</v>
      </c>
      <c r="CR6" s="15" t="s">
        <v>124</v>
      </c>
      <c r="CS6" s="35">
        <v>145</v>
      </c>
      <c r="CT6" s="35">
        <v>240</v>
      </c>
      <c r="CV6" t="s">
        <v>29</v>
      </c>
      <c r="CW6" s="34">
        <v>136.71613768651</v>
      </c>
      <c r="CX6" s="34">
        <v>158.66167761058031</v>
      </c>
      <c r="CY6" s="34">
        <v>180.26107393946995</v>
      </c>
      <c r="CZ6" s="34">
        <f>SUM(CZ4:CZ5)</f>
        <v>209.29999999999998</v>
      </c>
      <c r="DA6" s="34">
        <f t="shared" ref="DA6:DF6" si="0">SUM(DA4:DA5)</f>
        <v>219.89999999999998</v>
      </c>
      <c r="DB6" s="34">
        <f t="shared" si="0"/>
        <v>243.5</v>
      </c>
      <c r="DC6" s="34">
        <f t="shared" si="0"/>
        <v>254.50000000000003</v>
      </c>
      <c r="DD6" s="34">
        <f t="shared" si="0"/>
        <v>268.30784041985993</v>
      </c>
      <c r="DE6" s="34">
        <f t="shared" si="0"/>
        <v>303.43783782148995</v>
      </c>
      <c r="DF6" s="34">
        <f t="shared" si="0"/>
        <v>319.59999999999997</v>
      </c>
      <c r="DI6" s="38" t="s">
        <v>71</v>
      </c>
      <c r="DJ6" s="43">
        <v>349316</v>
      </c>
      <c r="DK6" s="43">
        <v>317678</v>
      </c>
      <c r="DL6" s="43">
        <v>298415</v>
      </c>
      <c r="DM6" s="43">
        <v>300386</v>
      </c>
      <c r="DN6" s="43">
        <v>300937</v>
      </c>
      <c r="DO6" s="43">
        <v>294145</v>
      </c>
      <c r="DP6" s="43">
        <v>307233</v>
      </c>
      <c r="DQ6" s="43">
        <v>305060</v>
      </c>
      <c r="DR6" s="43">
        <v>302936</v>
      </c>
      <c r="DS6" s="43">
        <v>300369</v>
      </c>
      <c r="DT6" s="43">
        <v>307678</v>
      </c>
      <c r="DW6" s="1" t="s">
        <v>138</v>
      </c>
      <c r="DX6" s="39">
        <v>-351.26554223228999</v>
      </c>
      <c r="DY6" s="39">
        <v>-438.22711305997996</v>
      </c>
      <c r="DZ6" s="39">
        <v>-544.77905094231005</v>
      </c>
      <c r="EA6" s="39">
        <v>-674.89323719656966</v>
      </c>
      <c r="EB6" s="39">
        <v>-769.28790190647396</v>
      </c>
      <c r="EC6" s="39">
        <v>-868.88722104140004</v>
      </c>
      <c r="ED6" s="39">
        <v>-1032.8555289238643</v>
      </c>
      <c r="EE6" s="39">
        <v>-1054</v>
      </c>
      <c r="EF6" s="39">
        <v>-964.9</v>
      </c>
      <c r="EG6" s="39">
        <v>-905.5</v>
      </c>
      <c r="EH6" s="39">
        <v>-890.25740768729872</v>
      </c>
      <c r="EI6" s="90">
        <v>-1073.2</v>
      </c>
      <c r="EJ6" s="127">
        <v>-1141.5</v>
      </c>
      <c r="EL6" t="s">
        <v>53</v>
      </c>
      <c r="EM6">
        <v>335</v>
      </c>
      <c r="EN6">
        <v>115</v>
      </c>
      <c r="EP6" t="s">
        <v>182</v>
      </c>
      <c r="EQ6">
        <v>467</v>
      </c>
      <c r="ES6" s="37">
        <v>9</v>
      </c>
      <c r="ET6">
        <v>5</v>
      </c>
      <c r="EV6" s="68">
        <v>9</v>
      </c>
      <c r="EW6" s="56">
        <v>0</v>
      </c>
    </row>
    <row r="7" spans="1:153" x14ac:dyDescent="0.3">
      <c r="A7" s="7">
        <v>2.5</v>
      </c>
      <c r="B7" s="8">
        <v>0</v>
      </c>
      <c r="D7" s="7">
        <v>7</v>
      </c>
      <c r="E7" s="8">
        <v>4</v>
      </c>
      <c r="G7" s="8"/>
      <c r="H7" s="5" t="s">
        <v>8</v>
      </c>
      <c r="I7" s="3">
        <v>3</v>
      </c>
      <c r="J7" s="3">
        <v>13</v>
      </c>
      <c r="K7" s="3">
        <v>16</v>
      </c>
      <c r="L7" s="10">
        <v>0.1875</v>
      </c>
      <c r="M7" s="10">
        <v>0.8125</v>
      </c>
      <c r="AU7" s="16" t="s">
        <v>61</v>
      </c>
      <c r="AV7" s="72">
        <v>1509.57815921</v>
      </c>
      <c r="AW7" s="72">
        <v>557.16802847999986</v>
      </c>
      <c r="AX7" s="72">
        <v>4912.4802275899965</v>
      </c>
      <c r="AZ7">
        <v>5</v>
      </c>
      <c r="BA7">
        <v>143</v>
      </c>
      <c r="BC7" s="19">
        <v>0.12</v>
      </c>
      <c r="BD7" s="20">
        <v>103</v>
      </c>
      <c r="BF7" s="24" t="s">
        <v>73</v>
      </c>
      <c r="BG7" s="25">
        <v>252977</v>
      </c>
      <c r="BH7" s="25">
        <v>314623</v>
      </c>
      <c r="BI7" s="25">
        <v>322591</v>
      </c>
      <c r="BJ7" s="25">
        <v>328384</v>
      </c>
      <c r="BK7" s="25">
        <v>334975</v>
      </c>
      <c r="BL7" s="25">
        <v>374820</v>
      </c>
      <c r="BM7" s="25">
        <v>381356</v>
      </c>
      <c r="BN7" s="25">
        <v>387852</v>
      </c>
      <c r="BO7" s="25">
        <v>375067</v>
      </c>
      <c r="BP7" s="25">
        <v>396266</v>
      </c>
      <c r="BQ7" s="25">
        <v>401310</v>
      </c>
      <c r="BR7" s="25">
        <v>405603</v>
      </c>
      <c r="BT7" s="27" t="s">
        <v>173</v>
      </c>
      <c r="BU7">
        <v>66</v>
      </c>
      <c r="CB7" s="32" t="s">
        <v>89</v>
      </c>
      <c r="CC7" s="33">
        <v>40648.004654262208</v>
      </c>
      <c r="CD7" s="33">
        <v>52830.573954452841</v>
      </c>
      <c r="CE7" s="33">
        <v>56807.44644460961</v>
      </c>
      <c r="CF7" s="33">
        <v>66645.552579529525</v>
      </c>
      <c r="CG7" s="33">
        <v>77194.353851277963</v>
      </c>
      <c r="CH7" s="33">
        <v>91511.788975327436</v>
      </c>
      <c r="CI7" s="33">
        <v>105034.23487117999</v>
      </c>
      <c r="CJ7" s="33">
        <v>113122.66752758049</v>
      </c>
      <c r="CK7" s="33">
        <v>166437.19665720995</v>
      </c>
      <c r="CL7" s="33">
        <v>171431.42764398007</v>
      </c>
      <c r="CM7" s="33">
        <v>176438.55568689023</v>
      </c>
      <c r="CN7" s="33">
        <v>217829.8</v>
      </c>
      <c r="CO7" s="33">
        <v>265731.63165596168</v>
      </c>
      <c r="CR7" s="15" t="s">
        <v>125</v>
      </c>
      <c r="CS7" s="35">
        <v>140</v>
      </c>
      <c r="CT7" s="35">
        <v>204</v>
      </c>
      <c r="DW7" s="1" t="s">
        <v>139</v>
      </c>
      <c r="DX7" s="39"/>
      <c r="DY7" s="39"/>
      <c r="DZ7" s="39"/>
      <c r="EA7" s="39"/>
      <c r="EB7" s="39"/>
      <c r="EC7" s="39"/>
      <c r="ED7" s="39"/>
      <c r="EE7" s="39">
        <v>-74.7</v>
      </c>
      <c r="EF7" s="39">
        <v>-72.3</v>
      </c>
      <c r="EG7" s="39">
        <v>-58.5</v>
      </c>
      <c r="EH7" s="39">
        <v>-56.4</v>
      </c>
      <c r="EI7" s="90">
        <v>-66.3</v>
      </c>
      <c r="EJ7" s="127"/>
      <c r="EL7" t="s">
        <v>52</v>
      </c>
      <c r="EM7">
        <v>140</v>
      </c>
      <c r="EN7">
        <v>326</v>
      </c>
      <c r="ES7" s="37">
        <v>10</v>
      </c>
      <c r="ET7">
        <v>13</v>
      </c>
      <c r="EV7" s="68">
        <v>10</v>
      </c>
      <c r="EW7" s="56">
        <v>0</v>
      </c>
    </row>
    <row r="8" spans="1:153" x14ac:dyDescent="0.3">
      <c r="A8" s="7">
        <v>3</v>
      </c>
      <c r="B8" s="8">
        <v>0</v>
      </c>
      <c r="D8" s="7">
        <v>7.5</v>
      </c>
      <c r="E8" s="8">
        <v>4</v>
      </c>
      <c r="G8" s="8"/>
      <c r="H8" s="2" t="s">
        <v>4</v>
      </c>
      <c r="I8" s="1">
        <v>29</v>
      </c>
      <c r="J8" s="1">
        <v>115</v>
      </c>
      <c r="K8" s="3">
        <v>144</v>
      </c>
      <c r="L8" s="10">
        <v>0.2013888888888889</v>
      </c>
      <c r="M8" s="10">
        <v>0.79861111111111116</v>
      </c>
      <c r="AU8" s="16" t="s">
        <v>60</v>
      </c>
      <c r="AV8" s="72">
        <v>615.18098464000002</v>
      </c>
      <c r="AW8" s="72">
        <v>78.212019359999999</v>
      </c>
      <c r="AX8" s="72">
        <v>844.09054474000061</v>
      </c>
      <c r="AZ8">
        <v>6</v>
      </c>
      <c r="BA8">
        <v>101</v>
      </c>
      <c r="BC8" s="19">
        <v>0.15</v>
      </c>
      <c r="BD8" s="20">
        <v>85</v>
      </c>
      <c r="BF8" s="24" t="s">
        <v>221</v>
      </c>
      <c r="BG8" s="26">
        <v>1.4047680223893872</v>
      </c>
      <c r="BH8" s="26">
        <v>1.1383179233558893</v>
      </c>
      <c r="BI8" s="26">
        <v>1.1145754221289497</v>
      </c>
      <c r="BJ8" s="26">
        <v>1.11224054765153</v>
      </c>
      <c r="BK8" s="26">
        <v>1.1053750279871633</v>
      </c>
      <c r="BL8" s="26">
        <v>0.98305053092150896</v>
      </c>
      <c r="BM8" s="26">
        <v>0.96655356150158911</v>
      </c>
      <c r="BN8" s="26">
        <v>0.98447345894825866</v>
      </c>
      <c r="BO8" s="26">
        <v>0.98019287220683238</v>
      </c>
      <c r="BP8" s="26">
        <v>0.9295220886979958</v>
      </c>
      <c r="BQ8" s="26">
        <f>BQ4/BQ7</f>
        <v>0.87273678702250135</v>
      </c>
      <c r="BR8" s="26">
        <f>BR4/BR7</f>
        <v>0.85136204613871203</v>
      </c>
      <c r="BT8" s="27" t="s">
        <v>174</v>
      </c>
      <c r="BU8">
        <v>91</v>
      </c>
      <c r="CB8" s="32" t="s">
        <v>90</v>
      </c>
      <c r="CC8" s="33">
        <v>0</v>
      </c>
      <c r="CD8" s="33">
        <v>0</v>
      </c>
      <c r="CE8" s="33">
        <v>0</v>
      </c>
      <c r="CF8" s="33">
        <v>0</v>
      </c>
      <c r="CG8" s="33">
        <v>0</v>
      </c>
      <c r="CH8" s="33">
        <v>0</v>
      </c>
      <c r="CI8" s="33">
        <v>131850.44034885999</v>
      </c>
      <c r="CJ8" s="33">
        <v>127189.08253334</v>
      </c>
      <c r="CK8" s="33">
        <v>11294.50479739</v>
      </c>
      <c r="CL8" s="33">
        <v>0.16898951000000001</v>
      </c>
      <c r="CM8" s="33">
        <v>65.214846690000016</v>
      </c>
      <c r="CN8" s="33">
        <v>77.099999999999994</v>
      </c>
      <c r="CO8" s="33">
        <v>585.09552530000008</v>
      </c>
      <c r="CR8" s="15" t="s">
        <v>126</v>
      </c>
      <c r="CS8" s="35">
        <v>125</v>
      </c>
      <c r="CT8" s="35">
        <v>151</v>
      </c>
      <c r="DW8" s="1"/>
      <c r="DX8" s="39">
        <v>-3477.0422233998402</v>
      </c>
      <c r="DY8" s="39">
        <v>-4017.3288807147701</v>
      </c>
      <c r="DZ8" s="39">
        <v>-4408.4869652930802</v>
      </c>
      <c r="EA8" s="39">
        <v>-4920.0520058012935</v>
      </c>
      <c r="EB8" s="39">
        <v>-6636.5069324590349</v>
      </c>
      <c r="EC8" s="39">
        <v>-7117.9556091215809</v>
      </c>
      <c r="ED8" s="39">
        <v>-7413.9302763153428</v>
      </c>
      <c r="EE8" s="39">
        <v>-6777.1496752279591</v>
      </c>
      <c r="EF8" s="39">
        <v>-6229.0999999999995</v>
      </c>
      <c r="EG8" s="39">
        <v>-4660.7999999999993</v>
      </c>
      <c r="EH8" s="39">
        <v>-4637.4707972449087</v>
      </c>
      <c r="EI8" s="39">
        <f>SUM(EI4:EI7)</f>
        <v>-5070.5</v>
      </c>
      <c r="EJ8" s="39"/>
      <c r="EL8" t="s">
        <v>220</v>
      </c>
      <c r="EM8">
        <f>SUM(EM3:EM7)</f>
        <v>3457</v>
      </c>
      <c r="EN8">
        <f>SUM(EN3:EN7)</f>
        <v>2111</v>
      </c>
      <c r="ES8" s="37">
        <v>11</v>
      </c>
      <c r="ET8">
        <v>136</v>
      </c>
      <c r="EV8" s="68">
        <v>11</v>
      </c>
      <c r="EW8" s="56">
        <v>515</v>
      </c>
    </row>
    <row r="9" spans="1:153" x14ac:dyDescent="0.3">
      <c r="A9" s="7">
        <v>3.5</v>
      </c>
      <c r="B9" s="8">
        <v>0</v>
      </c>
      <c r="D9" s="7">
        <v>8</v>
      </c>
      <c r="E9" s="8">
        <v>4</v>
      </c>
      <c r="G9" s="8"/>
      <c r="H9" s="2" t="s">
        <v>5</v>
      </c>
      <c r="I9" s="1">
        <v>28</v>
      </c>
      <c r="J9" s="1">
        <v>111</v>
      </c>
      <c r="K9" s="3">
        <v>139</v>
      </c>
      <c r="L9" s="10">
        <v>0.20143884892086331</v>
      </c>
      <c r="M9" s="10">
        <v>0.79856115107913672</v>
      </c>
      <c r="AB9" s="3"/>
      <c r="AC9" s="3"/>
      <c r="AD9" s="3"/>
      <c r="AE9" s="3"/>
      <c r="AF9" s="3"/>
      <c r="AU9" t="s">
        <v>275</v>
      </c>
      <c r="AV9" s="72">
        <v>553.44559732000005</v>
      </c>
      <c r="AW9" s="72">
        <v>2.4833025699999998</v>
      </c>
      <c r="AX9" s="72">
        <v>29.166625410000002</v>
      </c>
      <c r="AZ9">
        <v>7</v>
      </c>
      <c r="BA9">
        <v>53</v>
      </c>
      <c r="BC9" s="19">
        <v>0.18</v>
      </c>
      <c r="BD9" s="20">
        <v>71</v>
      </c>
      <c r="BT9" s="27" t="s">
        <v>175</v>
      </c>
      <c r="BU9">
        <v>113</v>
      </c>
      <c r="CB9" s="153" t="s">
        <v>239</v>
      </c>
      <c r="CC9" s="33">
        <v>0</v>
      </c>
      <c r="CD9" s="33">
        <v>0</v>
      </c>
      <c r="CE9" s="33">
        <v>0</v>
      </c>
      <c r="CF9" s="33">
        <v>0</v>
      </c>
      <c r="CG9" s="33">
        <v>0</v>
      </c>
      <c r="CH9" s="33">
        <v>0</v>
      </c>
      <c r="CI9" s="33">
        <v>0</v>
      </c>
      <c r="CJ9" s="33">
        <v>0</v>
      </c>
      <c r="CK9" s="33">
        <v>0</v>
      </c>
      <c r="CL9" s="33">
        <v>0</v>
      </c>
      <c r="CM9" s="33">
        <v>0</v>
      </c>
      <c r="CN9" s="33">
        <v>0</v>
      </c>
      <c r="CO9" s="33">
        <v>772.6206371799999</v>
      </c>
      <c r="CR9" s="15" t="s">
        <v>127</v>
      </c>
      <c r="CS9" s="35">
        <v>115</v>
      </c>
      <c r="CT9" s="35">
        <v>110</v>
      </c>
      <c r="DP9" s="69"/>
      <c r="DQ9" s="69"/>
      <c r="DR9" s="69"/>
      <c r="DS9" s="69"/>
      <c r="DT9" s="69"/>
      <c r="DU9" s="69"/>
      <c r="DV9" s="69"/>
      <c r="ES9" s="37">
        <v>12</v>
      </c>
      <c r="ET9">
        <v>55</v>
      </c>
      <c r="EV9" s="68">
        <v>12</v>
      </c>
      <c r="EW9" s="56">
        <v>8</v>
      </c>
    </row>
    <row r="10" spans="1:153" x14ac:dyDescent="0.3">
      <c r="A10" s="7">
        <v>4</v>
      </c>
      <c r="B10" s="8">
        <v>0</v>
      </c>
      <c r="D10" s="7">
        <v>8.5</v>
      </c>
      <c r="E10" s="8">
        <v>3</v>
      </c>
      <c r="G10" s="8"/>
      <c r="H10" s="2" t="s">
        <v>6</v>
      </c>
      <c r="I10" s="1">
        <v>45</v>
      </c>
      <c r="J10" s="1">
        <v>172</v>
      </c>
      <c r="K10" s="3">
        <v>217</v>
      </c>
      <c r="L10" s="10">
        <v>0.20737327188940091</v>
      </c>
      <c r="M10" s="10">
        <v>0.79262672811059909</v>
      </c>
      <c r="AU10" t="s">
        <v>271</v>
      </c>
      <c r="AV10" s="72">
        <v>159.52082286000001</v>
      </c>
      <c r="AW10" s="72">
        <v>69.124225790000011</v>
      </c>
      <c r="AX10" s="72">
        <v>545.79983853999988</v>
      </c>
      <c r="AZ10">
        <v>8</v>
      </c>
      <c r="BA10">
        <v>56</v>
      </c>
      <c r="BC10" s="19">
        <v>0.21</v>
      </c>
      <c r="BD10" s="20">
        <v>86</v>
      </c>
      <c r="BT10" s="27" t="s">
        <v>176</v>
      </c>
      <c r="BU10">
        <v>241</v>
      </c>
      <c r="CB10" s="153" t="s">
        <v>269</v>
      </c>
      <c r="CC10" s="33">
        <v>0</v>
      </c>
      <c r="CD10" s="33">
        <v>0</v>
      </c>
      <c r="CE10" s="33">
        <v>0</v>
      </c>
      <c r="CF10" s="33">
        <v>0</v>
      </c>
      <c r="CG10" s="33">
        <v>0</v>
      </c>
      <c r="CH10" s="33">
        <v>0</v>
      </c>
      <c r="CI10" s="33">
        <v>0</v>
      </c>
      <c r="CJ10" s="33">
        <v>0</v>
      </c>
      <c r="CK10" s="33">
        <v>0</v>
      </c>
      <c r="CL10" s="33">
        <v>0</v>
      </c>
      <c r="CM10" s="33">
        <v>0</v>
      </c>
      <c r="CN10" s="33">
        <v>0</v>
      </c>
      <c r="CO10" s="33">
        <v>4.4861954900000001</v>
      </c>
      <c r="CR10" s="15" t="s">
        <v>128</v>
      </c>
      <c r="CS10" s="35">
        <v>91</v>
      </c>
      <c r="CT10" s="35">
        <v>50</v>
      </c>
      <c r="DB10" s="62"/>
      <c r="DC10" s="62"/>
      <c r="DD10" s="62"/>
      <c r="DE10" s="62"/>
      <c r="DF10" s="62"/>
      <c r="ES10" s="37">
        <v>13</v>
      </c>
      <c r="ET10">
        <v>78</v>
      </c>
      <c r="EV10" s="68">
        <v>13</v>
      </c>
      <c r="EW10" s="56">
        <v>2</v>
      </c>
    </row>
    <row r="11" spans="1:153" ht="15" customHeight="1" x14ac:dyDescent="0.3">
      <c r="A11" s="7">
        <v>4.5</v>
      </c>
      <c r="B11" s="8">
        <v>0</v>
      </c>
      <c r="D11" s="7">
        <v>9</v>
      </c>
      <c r="E11" s="8">
        <v>5</v>
      </c>
      <c r="G11" s="8"/>
      <c r="H11" s="2" t="s">
        <v>9</v>
      </c>
      <c r="I11" s="1">
        <v>69</v>
      </c>
      <c r="J11" s="1">
        <v>226</v>
      </c>
      <c r="K11" s="3">
        <v>295</v>
      </c>
      <c r="L11" s="10">
        <v>0.23389830508474577</v>
      </c>
      <c r="M11" s="10">
        <v>0.76610169491525426</v>
      </c>
      <c r="U11" s="63"/>
      <c r="V11" s="64"/>
      <c r="AU11" t="s">
        <v>273</v>
      </c>
      <c r="AV11" s="72">
        <v>48.586507629999993</v>
      </c>
      <c r="AW11" s="72">
        <v>2405.9966310700001</v>
      </c>
      <c r="AX11" s="72">
        <v>22714.539612069995</v>
      </c>
      <c r="AZ11">
        <v>9</v>
      </c>
      <c r="BA11">
        <v>37</v>
      </c>
      <c r="BC11" s="19">
        <v>0.24</v>
      </c>
      <c r="BD11" s="20">
        <v>81</v>
      </c>
      <c r="BT11" s="27" t="s">
        <v>177</v>
      </c>
      <c r="BU11">
        <v>257</v>
      </c>
      <c r="CK11" s="37"/>
      <c r="CL11" s="42"/>
      <c r="CM11" s="42"/>
      <c r="CN11" s="42"/>
      <c r="CO11" s="42"/>
      <c r="CR11" s="15" t="s">
        <v>129</v>
      </c>
      <c r="CS11" s="35">
        <v>104</v>
      </c>
      <c r="CT11" s="35">
        <v>44</v>
      </c>
      <c r="EP11" t="s">
        <v>249</v>
      </c>
      <c r="EQ11">
        <v>450</v>
      </c>
      <c r="ES11" s="37">
        <v>14</v>
      </c>
      <c r="ET11">
        <v>537</v>
      </c>
      <c r="EV11" s="68">
        <v>14</v>
      </c>
      <c r="EW11" s="56">
        <v>1496</v>
      </c>
    </row>
    <row r="12" spans="1:153" x14ac:dyDescent="0.3">
      <c r="A12" s="7">
        <v>5</v>
      </c>
      <c r="B12" s="8">
        <v>0</v>
      </c>
      <c r="D12" s="7">
        <v>9.5</v>
      </c>
      <c r="E12" s="8">
        <v>6</v>
      </c>
      <c r="G12" s="8"/>
      <c r="H12" s="2" t="s">
        <v>7</v>
      </c>
      <c r="I12" s="1">
        <v>40</v>
      </c>
      <c r="J12" s="1">
        <v>127</v>
      </c>
      <c r="K12" s="3">
        <v>167</v>
      </c>
      <c r="L12" s="10">
        <v>0.23952095808383234</v>
      </c>
      <c r="M12" s="10">
        <v>0.76047904191616766</v>
      </c>
      <c r="U12" s="63"/>
      <c r="V12" s="64"/>
      <c r="AU12" t="s">
        <v>270</v>
      </c>
      <c r="AV12" s="72">
        <v>0</v>
      </c>
      <c r="AW12" s="72">
        <v>0</v>
      </c>
      <c r="AX12" s="72">
        <v>4.4861954900000001</v>
      </c>
      <c r="AZ12">
        <v>10</v>
      </c>
      <c r="BA12">
        <v>30</v>
      </c>
      <c r="BC12" s="19">
        <v>0.27</v>
      </c>
      <c r="BD12" s="20">
        <v>68</v>
      </c>
      <c r="BT12" s="27" t="s">
        <v>178</v>
      </c>
      <c r="BU12">
        <v>1085</v>
      </c>
      <c r="CK12" s="37"/>
      <c r="CL12" s="42"/>
      <c r="CM12" s="42"/>
      <c r="CN12" s="42"/>
      <c r="CO12" s="42"/>
      <c r="CR12" s="15" t="s">
        <v>130</v>
      </c>
      <c r="CS12" s="35">
        <v>67</v>
      </c>
      <c r="CT12" s="35">
        <v>11</v>
      </c>
      <c r="EP12" t="s">
        <v>75</v>
      </c>
      <c r="EQ12">
        <v>1349</v>
      </c>
      <c r="ES12" s="37">
        <v>15</v>
      </c>
      <c r="ET12">
        <v>220</v>
      </c>
      <c r="EV12" s="68">
        <v>15</v>
      </c>
      <c r="EW12" s="56">
        <v>3</v>
      </c>
    </row>
    <row r="13" spans="1:153" ht="15" customHeight="1" x14ac:dyDescent="0.3">
      <c r="A13" s="7">
        <v>5.5</v>
      </c>
      <c r="B13" s="8">
        <v>0</v>
      </c>
      <c r="D13" s="7">
        <v>10</v>
      </c>
      <c r="E13" s="8">
        <v>4</v>
      </c>
      <c r="G13" s="8"/>
      <c r="H13" s="2" t="s">
        <v>10</v>
      </c>
      <c r="I13" s="1">
        <v>220</v>
      </c>
      <c r="J13" s="1">
        <v>633</v>
      </c>
      <c r="K13" s="3">
        <v>853</v>
      </c>
      <c r="L13" s="10">
        <v>0.25791324736225085</v>
      </c>
      <c r="M13" s="10">
        <v>0.74208675263774915</v>
      </c>
      <c r="U13" s="63"/>
      <c r="V13" s="64"/>
      <c r="AU13" s="93"/>
      <c r="AV13" s="93"/>
      <c r="AW13" s="93"/>
      <c r="AX13" s="33"/>
      <c r="AZ13">
        <v>11</v>
      </c>
      <c r="BA13">
        <v>33</v>
      </c>
      <c r="BC13" s="19">
        <v>0.30000000000000004</v>
      </c>
      <c r="BD13" s="20">
        <v>66</v>
      </c>
      <c r="BT13" s="27"/>
      <c r="CK13" s="37"/>
      <c r="CL13" s="42"/>
      <c r="CM13" s="42"/>
      <c r="CN13" s="42"/>
      <c r="CO13" s="42"/>
      <c r="CR13" s="15" t="s">
        <v>131</v>
      </c>
      <c r="CS13" s="35">
        <v>449</v>
      </c>
      <c r="CT13" s="35">
        <v>20</v>
      </c>
      <c r="DB13" s="37"/>
      <c r="DC13" s="37"/>
      <c r="DD13" s="37"/>
      <c r="DE13" s="37"/>
      <c r="DF13" s="37"/>
      <c r="EP13" t="s">
        <v>250</v>
      </c>
      <c r="EQ13">
        <v>72</v>
      </c>
      <c r="ES13" s="37">
        <v>16</v>
      </c>
      <c r="ET13">
        <v>241</v>
      </c>
      <c r="EV13" s="68">
        <v>16</v>
      </c>
      <c r="EW13" s="56">
        <v>1</v>
      </c>
    </row>
    <row r="14" spans="1:153" ht="15" thickBot="1" x14ac:dyDescent="0.35">
      <c r="A14" s="7">
        <v>6</v>
      </c>
      <c r="B14" s="8">
        <v>1</v>
      </c>
      <c r="D14" s="7">
        <v>10.5</v>
      </c>
      <c r="E14" s="8">
        <v>4</v>
      </c>
      <c r="G14" s="8"/>
      <c r="H14" s="2" t="s">
        <v>11</v>
      </c>
      <c r="I14" s="1">
        <v>68</v>
      </c>
      <c r="J14" s="1">
        <v>156</v>
      </c>
      <c r="K14" s="3">
        <v>224</v>
      </c>
      <c r="L14" s="10">
        <v>0.30357142857142855</v>
      </c>
      <c r="M14" s="10">
        <v>0.6964285714285714</v>
      </c>
      <c r="AU14" s="93"/>
      <c r="AV14" s="33"/>
      <c r="AW14" s="33"/>
      <c r="AX14" s="33"/>
      <c r="AZ14">
        <v>12</v>
      </c>
      <c r="BA14">
        <v>14</v>
      </c>
      <c r="BC14" s="19">
        <v>0.33000000000000007</v>
      </c>
      <c r="BD14" s="20">
        <v>78</v>
      </c>
      <c r="CK14" s="37"/>
      <c r="CL14" s="42"/>
      <c r="CM14" s="42"/>
      <c r="CN14" s="42"/>
      <c r="CO14" s="42"/>
      <c r="CR14" s="15" t="s">
        <v>133</v>
      </c>
      <c r="CS14" s="35">
        <f>2138-SUM(CS3:CS13)</f>
        <v>153</v>
      </c>
      <c r="CT14" s="35">
        <f>2138-SUM(CT3:CT13)</f>
        <v>152</v>
      </c>
      <c r="EK14" s="39"/>
      <c r="EP14" t="s">
        <v>182</v>
      </c>
      <c r="EQ14">
        <v>202</v>
      </c>
      <c r="ES14" s="37">
        <v>17</v>
      </c>
      <c r="ET14">
        <v>158</v>
      </c>
      <c r="EV14" s="68">
        <v>17</v>
      </c>
      <c r="EW14" s="56">
        <v>0</v>
      </c>
    </row>
    <row r="15" spans="1:153" ht="15" customHeight="1" x14ac:dyDescent="0.3">
      <c r="A15" s="7">
        <v>6.5</v>
      </c>
      <c r="B15" s="8">
        <v>0</v>
      </c>
      <c r="D15" s="7">
        <v>11</v>
      </c>
      <c r="E15" s="8">
        <v>341</v>
      </c>
      <c r="G15" s="8"/>
      <c r="H15" s="5" t="s">
        <v>12</v>
      </c>
      <c r="I15" s="3">
        <v>70</v>
      </c>
      <c r="J15" s="3">
        <v>153</v>
      </c>
      <c r="K15" s="3">
        <v>223</v>
      </c>
      <c r="L15" s="10">
        <v>0.31390134529147984</v>
      </c>
      <c r="M15" s="10">
        <v>0.68609865470852016</v>
      </c>
      <c r="AU15" s="93"/>
      <c r="AV15" s="33"/>
      <c r="AW15" s="33"/>
      <c r="AX15" s="33"/>
      <c r="AZ15">
        <v>13</v>
      </c>
      <c r="BA15">
        <v>17</v>
      </c>
      <c r="BC15" s="19">
        <v>0.3600000000000001</v>
      </c>
      <c r="BD15" s="20">
        <v>76</v>
      </c>
      <c r="CB15" s="30" t="s">
        <v>91</v>
      </c>
      <c r="CC15" s="31">
        <v>2019</v>
      </c>
      <c r="CD15" s="31">
        <v>2020</v>
      </c>
      <c r="CE15" s="31">
        <v>2021</v>
      </c>
      <c r="CF15" s="31">
        <v>2022</v>
      </c>
      <c r="CG15" s="152">
        <v>2023</v>
      </c>
      <c r="CK15" s="37"/>
      <c r="CL15" s="42"/>
      <c r="CM15" s="42"/>
      <c r="CN15" s="42"/>
      <c r="CO15" s="42"/>
      <c r="EP15" t="s">
        <v>78</v>
      </c>
      <c r="EQ15">
        <v>70</v>
      </c>
      <c r="ES15" s="37">
        <v>18</v>
      </c>
      <c r="ET15">
        <v>149</v>
      </c>
      <c r="EV15" s="68">
        <v>18</v>
      </c>
      <c r="EW15" s="56">
        <v>0</v>
      </c>
    </row>
    <row r="16" spans="1:153" ht="15" customHeight="1" x14ac:dyDescent="0.3">
      <c r="A16" s="7">
        <v>7</v>
      </c>
      <c r="B16" s="8">
        <v>3</v>
      </c>
      <c r="D16" s="7">
        <v>11.5</v>
      </c>
      <c r="E16" s="8">
        <v>61</v>
      </c>
      <c r="G16" s="8"/>
      <c r="H16" s="2" t="s">
        <v>14</v>
      </c>
      <c r="I16" s="1">
        <v>60</v>
      </c>
      <c r="J16" s="1">
        <v>124</v>
      </c>
      <c r="K16" s="3">
        <v>184</v>
      </c>
      <c r="L16" s="10">
        <v>0.32608695652173914</v>
      </c>
      <c r="M16" s="10">
        <v>0.67391304347826086</v>
      </c>
      <c r="AU16" s="93"/>
      <c r="AV16" s="33"/>
      <c r="AW16" s="33"/>
      <c r="AX16" s="33"/>
      <c r="AZ16">
        <v>14</v>
      </c>
      <c r="BA16">
        <v>9</v>
      </c>
      <c r="BC16" s="19">
        <v>0.39000000000000012</v>
      </c>
      <c r="BD16" s="20">
        <v>62</v>
      </c>
      <c r="CB16" s="32" t="s">
        <v>85</v>
      </c>
      <c r="CC16" s="33">
        <v>695.35</v>
      </c>
      <c r="CD16" s="33">
        <v>4079.3964441600006</v>
      </c>
      <c r="CE16" s="33">
        <v>10641.525730599993</v>
      </c>
      <c r="CF16" s="33">
        <v>6651.9</v>
      </c>
      <c r="CG16" s="33">
        <v>6979.2264152800053</v>
      </c>
      <c r="CI16" s="91"/>
      <c r="CJ16" s="91"/>
      <c r="CK16" s="37"/>
      <c r="CL16" s="42"/>
      <c r="CM16" s="42"/>
      <c r="CN16" s="42"/>
      <c r="CO16" s="42"/>
      <c r="ES16" s="37">
        <v>19</v>
      </c>
      <c r="ET16">
        <v>81</v>
      </c>
      <c r="EV16" s="68">
        <v>19</v>
      </c>
      <c r="EW16" s="56">
        <v>0</v>
      </c>
    </row>
    <row r="17" spans="1:153" ht="15" customHeight="1" x14ac:dyDescent="0.3">
      <c r="A17" s="7">
        <v>7.5</v>
      </c>
      <c r="B17" s="8">
        <v>0</v>
      </c>
      <c r="D17" s="7">
        <v>12</v>
      </c>
      <c r="E17" s="8">
        <v>142</v>
      </c>
      <c r="G17" s="8"/>
      <c r="H17" s="2" t="s">
        <v>13</v>
      </c>
      <c r="I17" s="1">
        <v>219</v>
      </c>
      <c r="J17" s="1">
        <v>426</v>
      </c>
      <c r="K17" s="3">
        <v>645</v>
      </c>
      <c r="L17" s="10">
        <v>0.33953488372093021</v>
      </c>
      <c r="M17" s="10">
        <v>0.66046511627906979</v>
      </c>
      <c r="AU17" s="93"/>
      <c r="AV17" s="33"/>
      <c r="AW17" s="33"/>
      <c r="AX17" s="33"/>
      <c r="AZ17">
        <v>15</v>
      </c>
      <c r="BA17">
        <v>3</v>
      </c>
      <c r="BC17" s="19">
        <v>0.42000000000000015</v>
      </c>
      <c r="BD17" s="20">
        <v>60</v>
      </c>
      <c r="CB17" s="32" t="s">
        <v>86</v>
      </c>
      <c r="CC17" s="33">
        <v>965.7</v>
      </c>
      <c r="CD17" s="33">
        <v>4952.0654323599992</v>
      </c>
      <c r="CE17" s="33">
        <v>1343.0766726499978</v>
      </c>
      <c r="CF17" s="33">
        <v>2053.6999999999998</v>
      </c>
      <c r="CG17" s="33">
        <v>1537.1557812699978</v>
      </c>
      <c r="CI17" s="92"/>
      <c r="CJ17" s="92"/>
      <c r="CK17" s="37"/>
      <c r="CL17" s="42"/>
      <c r="CM17" s="42"/>
      <c r="CN17" s="42"/>
      <c r="CO17" s="42"/>
      <c r="CP17" s="37"/>
      <c r="ES17" s="37">
        <v>20</v>
      </c>
      <c r="ET17">
        <v>87</v>
      </c>
      <c r="EV17" s="68">
        <v>20</v>
      </c>
      <c r="EW17" s="56">
        <v>0</v>
      </c>
    </row>
    <row r="18" spans="1:153" ht="15" customHeight="1" x14ac:dyDescent="0.3">
      <c r="A18" s="7">
        <v>8</v>
      </c>
      <c r="B18" s="8">
        <v>3</v>
      </c>
      <c r="D18" s="7">
        <v>12.5</v>
      </c>
      <c r="E18" s="8">
        <v>74</v>
      </c>
      <c r="G18" s="8"/>
      <c r="H18" s="2" t="s">
        <v>15</v>
      </c>
      <c r="I18" s="1">
        <v>26</v>
      </c>
      <c r="J18" s="1">
        <v>36</v>
      </c>
      <c r="K18" s="3">
        <v>62</v>
      </c>
      <c r="L18" s="10">
        <v>0.41935483870967744</v>
      </c>
      <c r="M18" s="10">
        <v>0.58064516129032251</v>
      </c>
      <c r="AU18" s="93"/>
      <c r="AV18" s="33"/>
      <c r="AW18" s="33"/>
      <c r="AX18" s="33"/>
      <c r="AZ18">
        <v>16</v>
      </c>
      <c r="BA18">
        <v>8</v>
      </c>
      <c r="BC18" s="19">
        <v>0.45000000000000018</v>
      </c>
      <c r="BD18" s="20">
        <v>60</v>
      </c>
      <c r="CB18" s="32" t="s">
        <v>87</v>
      </c>
      <c r="CC18" s="33">
        <v>5412.3</v>
      </c>
      <c r="CD18" s="33">
        <v>5277.4872986800001</v>
      </c>
      <c r="CE18" s="33">
        <v>6271.7100137300004</v>
      </c>
      <c r="CF18" s="33">
        <v>6459.2</v>
      </c>
      <c r="CG18" s="33">
        <v>6327.9331458499992</v>
      </c>
      <c r="CK18" s="37"/>
      <c r="CL18" s="37"/>
      <c r="CM18" s="37"/>
      <c r="CN18" s="37"/>
      <c r="CO18" s="37"/>
      <c r="CP18" s="37"/>
      <c r="ES18" s="37">
        <v>21</v>
      </c>
      <c r="ET18">
        <v>49</v>
      </c>
      <c r="EV18" s="68">
        <v>21</v>
      </c>
      <c r="EW18" s="56">
        <v>0</v>
      </c>
    </row>
    <row r="19" spans="1:153" x14ac:dyDescent="0.3">
      <c r="A19" s="7">
        <v>8.5</v>
      </c>
      <c r="B19" s="8">
        <v>0</v>
      </c>
      <c r="D19" s="7">
        <v>13</v>
      </c>
      <c r="E19" s="8">
        <v>176</v>
      </c>
      <c r="G19" s="8"/>
      <c r="H19" s="2" t="s">
        <v>16</v>
      </c>
      <c r="I19" s="1">
        <v>34</v>
      </c>
      <c r="J19" s="1">
        <v>44</v>
      </c>
      <c r="K19" s="3">
        <v>78</v>
      </c>
      <c r="L19" s="10">
        <v>0.4358974358974359</v>
      </c>
      <c r="M19" s="10">
        <v>0.5641025641025641</v>
      </c>
      <c r="AU19" s="93"/>
      <c r="AV19" s="33"/>
      <c r="AW19" s="33"/>
      <c r="AX19" s="33"/>
      <c r="AZ19">
        <v>17</v>
      </c>
      <c r="BA19">
        <v>5</v>
      </c>
      <c r="BC19" s="19">
        <v>0.4800000000000002</v>
      </c>
      <c r="BD19" s="20">
        <v>65</v>
      </c>
      <c r="CB19" s="32" t="s">
        <v>88</v>
      </c>
      <c r="CC19" s="33">
        <v>26144.720000000001</v>
      </c>
      <c r="CD19" s="33">
        <v>33254.388019289996</v>
      </c>
      <c r="CE19" s="33">
        <v>36684.357506480024</v>
      </c>
      <c r="CF19" s="33">
        <v>33033.599999999999</v>
      </c>
      <c r="CG19" s="33">
        <v>35800.615922189914</v>
      </c>
      <c r="CK19" s="37"/>
      <c r="CL19" s="37"/>
      <c r="CM19" s="37"/>
      <c r="CN19" s="37"/>
      <c r="CO19" s="37"/>
      <c r="CP19" s="37"/>
      <c r="ES19" s="37">
        <v>22</v>
      </c>
      <c r="ET19">
        <v>158</v>
      </c>
      <c r="EV19" s="68">
        <v>22</v>
      </c>
      <c r="EW19" s="56">
        <v>0</v>
      </c>
    </row>
    <row r="20" spans="1:153" x14ac:dyDescent="0.3">
      <c r="A20" s="7">
        <v>9</v>
      </c>
      <c r="B20" s="8">
        <v>0</v>
      </c>
      <c r="D20" s="7">
        <v>13.5</v>
      </c>
      <c r="E20" s="8">
        <v>92</v>
      </c>
      <c r="G20" s="8"/>
      <c r="H20" s="2" t="s">
        <v>17</v>
      </c>
      <c r="I20" s="1">
        <v>177</v>
      </c>
      <c r="J20" s="1">
        <v>222</v>
      </c>
      <c r="K20" s="3">
        <v>399</v>
      </c>
      <c r="L20" s="10">
        <v>0.44360902255639095</v>
      </c>
      <c r="M20" s="10">
        <v>0.5563909774436091</v>
      </c>
      <c r="AU20" s="93"/>
      <c r="AV20" s="33"/>
      <c r="AW20" s="33"/>
      <c r="AX20" s="33"/>
      <c r="AZ20">
        <v>18</v>
      </c>
      <c r="BA20">
        <v>1</v>
      </c>
      <c r="BC20" s="19">
        <v>0.51000000000000023</v>
      </c>
      <c r="BD20" s="20">
        <v>57</v>
      </c>
      <c r="CB20" s="32" t="s">
        <v>89</v>
      </c>
      <c r="CC20" s="33">
        <v>166437.19665720995</v>
      </c>
      <c r="CD20" s="33">
        <v>171431.42764398007</v>
      </c>
      <c r="CE20" s="33">
        <v>176438.55568689023</v>
      </c>
      <c r="CF20" s="33">
        <v>217829.8</v>
      </c>
      <c r="CG20" s="33">
        <v>265731.63165596168</v>
      </c>
      <c r="CM20" s="42"/>
      <c r="CN20" s="42"/>
      <c r="CO20" s="42"/>
      <c r="CP20" s="37"/>
      <c r="ES20" s="37">
        <v>23</v>
      </c>
      <c r="ET20">
        <v>6</v>
      </c>
      <c r="EV20">
        <v>23</v>
      </c>
      <c r="EW20">
        <v>0</v>
      </c>
    </row>
    <row r="21" spans="1:153" x14ac:dyDescent="0.3">
      <c r="A21" s="7">
        <v>9.5</v>
      </c>
      <c r="B21" s="8">
        <v>0</v>
      </c>
      <c r="D21" s="7">
        <v>14</v>
      </c>
      <c r="E21" s="8">
        <v>160</v>
      </c>
      <c r="G21" s="8"/>
      <c r="H21" s="2" t="s">
        <v>18</v>
      </c>
      <c r="I21" s="1">
        <v>27</v>
      </c>
      <c r="J21" s="1">
        <v>25</v>
      </c>
      <c r="K21" s="3">
        <v>52</v>
      </c>
      <c r="L21" s="10">
        <v>0.51923076923076927</v>
      </c>
      <c r="M21" s="10">
        <v>0.48076923076923073</v>
      </c>
      <c r="AV21" s="33"/>
      <c r="AW21" s="33"/>
      <c r="AX21" s="33"/>
      <c r="AZ21">
        <v>20</v>
      </c>
      <c r="BA21">
        <v>3</v>
      </c>
      <c r="BC21" s="19">
        <v>0.54000000000000026</v>
      </c>
      <c r="BD21" s="20">
        <v>44</v>
      </c>
      <c r="CB21" s="32" t="s">
        <v>90</v>
      </c>
      <c r="CC21" s="33">
        <v>11294.50479739</v>
      </c>
      <c r="CD21" s="33">
        <v>0.16898951000000001</v>
      </c>
      <c r="CE21" s="33">
        <v>65.214846690000016</v>
      </c>
      <c r="CF21" s="33">
        <v>77.099999999999994</v>
      </c>
      <c r="CG21" s="33">
        <v>585.09552530000008</v>
      </c>
      <c r="CI21" s="37"/>
      <c r="CJ21" s="37"/>
      <c r="CP21" s="37"/>
      <c r="ES21" s="37">
        <v>24</v>
      </c>
      <c r="ET21">
        <v>8</v>
      </c>
      <c r="EV21">
        <v>24</v>
      </c>
      <c r="EW21">
        <v>0</v>
      </c>
    </row>
    <row r="22" spans="1:153" x14ac:dyDescent="0.3">
      <c r="A22" s="7">
        <v>10</v>
      </c>
      <c r="B22" s="8">
        <v>0</v>
      </c>
      <c r="D22" s="7">
        <v>14.5</v>
      </c>
      <c r="E22" s="8">
        <v>92</v>
      </c>
      <c r="G22" s="8"/>
      <c r="H22" s="2" t="s">
        <v>19</v>
      </c>
      <c r="I22" s="1">
        <v>51</v>
      </c>
      <c r="J22" s="1">
        <v>28</v>
      </c>
      <c r="K22" s="3">
        <v>79</v>
      </c>
      <c r="L22" s="10">
        <v>0.64556962025316456</v>
      </c>
      <c r="M22" s="10">
        <v>0.35443037974683544</v>
      </c>
      <c r="AZ22">
        <v>21</v>
      </c>
      <c r="BA22">
        <v>4</v>
      </c>
      <c r="BC22" s="19">
        <v>0.57000000000000028</v>
      </c>
      <c r="BD22" s="20">
        <v>31</v>
      </c>
      <c r="CB22" s="153" t="s">
        <v>239</v>
      </c>
      <c r="CC22" s="33">
        <v>0</v>
      </c>
      <c r="CD22" s="33">
        <v>0</v>
      </c>
      <c r="CE22" s="33">
        <v>0</v>
      </c>
      <c r="CF22" s="33">
        <v>0</v>
      </c>
      <c r="CG22" s="33">
        <v>772.6206371799999</v>
      </c>
      <c r="CI22" s="37"/>
      <c r="CJ22" s="37"/>
      <c r="CP22" s="37"/>
      <c r="ES22" s="37">
        <v>25</v>
      </c>
      <c r="ET22">
        <v>7</v>
      </c>
      <c r="EV22">
        <v>25</v>
      </c>
      <c r="EW22">
        <v>2</v>
      </c>
    </row>
    <row r="23" spans="1:153" x14ac:dyDescent="0.3">
      <c r="A23" s="7">
        <v>10.5</v>
      </c>
      <c r="B23" s="8">
        <v>0</v>
      </c>
      <c r="D23" s="7">
        <v>15</v>
      </c>
      <c r="E23" s="8">
        <v>139</v>
      </c>
      <c r="G23" s="8"/>
      <c r="H23" s="2" t="s">
        <v>20</v>
      </c>
      <c r="I23" s="1">
        <v>330</v>
      </c>
      <c r="J23" s="1">
        <v>167</v>
      </c>
      <c r="K23" s="3">
        <v>497</v>
      </c>
      <c r="L23" s="10">
        <v>0.66398390342052316</v>
      </c>
      <c r="M23" s="10">
        <v>0.33601609657947684</v>
      </c>
      <c r="AV23" s="33"/>
      <c r="AW23" s="33"/>
      <c r="AX23" s="33"/>
      <c r="AZ23">
        <v>22</v>
      </c>
      <c r="BA23">
        <v>3</v>
      </c>
      <c r="BC23" s="19">
        <v>0.60000000000000031</v>
      </c>
      <c r="BD23" s="20">
        <v>49</v>
      </c>
      <c r="CB23" s="153" t="s">
        <v>269</v>
      </c>
      <c r="CC23" s="33">
        <v>0</v>
      </c>
      <c r="CD23" s="33">
        <v>0</v>
      </c>
      <c r="CE23" s="33">
        <v>0</v>
      </c>
      <c r="CF23" s="33">
        <v>0</v>
      </c>
      <c r="CG23" s="33">
        <v>4.4861954900000001</v>
      </c>
      <c r="CP23" s="37"/>
      <c r="ES23" s="37">
        <v>26</v>
      </c>
      <c r="ET23">
        <v>4</v>
      </c>
      <c r="EV23">
        <v>26</v>
      </c>
      <c r="EW23">
        <v>0</v>
      </c>
    </row>
    <row r="24" spans="1:153" x14ac:dyDescent="0.3">
      <c r="A24" s="7">
        <v>11</v>
      </c>
      <c r="B24" s="8">
        <v>2038</v>
      </c>
      <c r="D24" s="7">
        <v>15.5</v>
      </c>
      <c r="E24" s="8">
        <v>84</v>
      </c>
      <c r="G24" s="8"/>
      <c r="H24" s="2" t="s">
        <v>21</v>
      </c>
      <c r="I24" s="1">
        <v>169</v>
      </c>
      <c r="J24" s="1">
        <v>77</v>
      </c>
      <c r="K24" s="3">
        <v>246</v>
      </c>
      <c r="L24" s="10">
        <v>0.68699186991869921</v>
      </c>
      <c r="M24" s="10">
        <v>0.31300813008130079</v>
      </c>
      <c r="AZ24">
        <v>23</v>
      </c>
      <c r="BA24">
        <v>2</v>
      </c>
      <c r="BC24" s="19">
        <v>0.63000000000000034</v>
      </c>
      <c r="BD24" s="20">
        <v>29</v>
      </c>
      <c r="CP24" s="37"/>
      <c r="ES24" s="37">
        <v>27</v>
      </c>
      <c r="ET24">
        <v>2</v>
      </c>
      <c r="EV24">
        <v>27</v>
      </c>
      <c r="EW24">
        <v>1</v>
      </c>
    </row>
    <row r="25" spans="1:153" x14ac:dyDescent="0.3">
      <c r="A25" s="7">
        <v>11.5</v>
      </c>
      <c r="B25" s="8">
        <v>14</v>
      </c>
      <c r="D25" s="7">
        <v>16</v>
      </c>
      <c r="E25" s="8">
        <v>103</v>
      </c>
      <c r="G25" s="8"/>
      <c r="H25" s="5" t="s">
        <v>22</v>
      </c>
      <c r="I25" s="3">
        <v>72</v>
      </c>
      <c r="J25" s="3">
        <v>30</v>
      </c>
      <c r="K25" s="3">
        <v>102</v>
      </c>
      <c r="L25" s="10">
        <v>0.70588235294117652</v>
      </c>
      <c r="M25" s="10">
        <v>0.29411764705882348</v>
      </c>
      <c r="AZ25">
        <v>24</v>
      </c>
      <c r="BA25">
        <v>1</v>
      </c>
      <c r="BC25" s="19">
        <v>0.66000000000000036</v>
      </c>
      <c r="BD25" s="20">
        <v>29</v>
      </c>
      <c r="CP25" s="37"/>
      <c r="ES25" s="37">
        <v>28</v>
      </c>
      <c r="ET25">
        <v>29</v>
      </c>
      <c r="EV25">
        <v>28</v>
      </c>
      <c r="EW25">
        <v>6</v>
      </c>
    </row>
    <row r="26" spans="1:153" x14ac:dyDescent="0.3">
      <c r="A26" s="7">
        <v>12</v>
      </c>
      <c r="B26" s="8">
        <v>23</v>
      </c>
      <c r="D26" s="7">
        <v>16.5</v>
      </c>
      <c r="E26" s="8">
        <v>69</v>
      </c>
      <c r="G26" s="8"/>
      <c r="H26" s="5" t="s">
        <v>23</v>
      </c>
      <c r="I26" s="3">
        <v>106</v>
      </c>
      <c r="J26" s="3">
        <v>35</v>
      </c>
      <c r="K26" s="3">
        <v>141</v>
      </c>
      <c r="L26" s="10">
        <v>0.75177304964539005</v>
      </c>
      <c r="M26" s="10">
        <v>0.24822695035460995</v>
      </c>
      <c r="AZ26">
        <v>25</v>
      </c>
      <c r="BA26">
        <v>2</v>
      </c>
      <c r="BC26" s="19">
        <v>0.69000000000000039</v>
      </c>
      <c r="BD26" s="20">
        <v>23</v>
      </c>
      <c r="CP26" s="37"/>
      <c r="ES26" s="37">
        <v>29</v>
      </c>
      <c r="ET26">
        <v>3</v>
      </c>
      <c r="EV26">
        <v>29</v>
      </c>
      <c r="EW26">
        <v>0</v>
      </c>
    </row>
    <row r="27" spans="1:153" x14ac:dyDescent="0.3">
      <c r="A27" s="7">
        <v>12.5</v>
      </c>
      <c r="B27" s="8">
        <v>8</v>
      </c>
      <c r="D27" s="7">
        <v>17</v>
      </c>
      <c r="E27" s="8">
        <v>61</v>
      </c>
      <c r="G27" s="8"/>
      <c r="H27" s="2" t="s">
        <v>24</v>
      </c>
      <c r="I27" s="1">
        <v>148</v>
      </c>
      <c r="J27" s="1">
        <v>36</v>
      </c>
      <c r="K27" s="3">
        <v>184</v>
      </c>
      <c r="L27" s="10">
        <v>0.80434782608695654</v>
      </c>
      <c r="M27" s="10">
        <v>0.19565217391304346</v>
      </c>
      <c r="AZ27">
        <v>27</v>
      </c>
      <c r="BA27">
        <v>1</v>
      </c>
      <c r="BC27" s="19">
        <v>0.72000000000000042</v>
      </c>
      <c r="BD27" s="20">
        <v>25</v>
      </c>
      <c r="ES27" s="37">
        <v>30</v>
      </c>
      <c r="ET27">
        <v>4</v>
      </c>
      <c r="EV27">
        <v>30</v>
      </c>
      <c r="EW27">
        <v>0</v>
      </c>
    </row>
    <row r="28" spans="1:153" x14ac:dyDescent="0.3">
      <c r="A28" s="7">
        <v>13</v>
      </c>
      <c r="B28" s="8">
        <v>14</v>
      </c>
      <c r="D28" s="7">
        <v>17.5</v>
      </c>
      <c r="E28" s="8">
        <v>58</v>
      </c>
      <c r="G28" s="8"/>
      <c r="H28" s="2" t="s">
        <v>25</v>
      </c>
      <c r="I28" s="1">
        <v>79</v>
      </c>
      <c r="J28" s="1">
        <v>13</v>
      </c>
      <c r="K28" s="3">
        <v>92</v>
      </c>
      <c r="L28" s="10">
        <v>0.85869565217391308</v>
      </c>
      <c r="M28" s="10">
        <v>0.14130434782608692</v>
      </c>
      <c r="AZ28">
        <v>28</v>
      </c>
      <c r="BA28">
        <v>1</v>
      </c>
      <c r="BC28" s="19">
        <v>0.75000000000000044</v>
      </c>
      <c r="BD28" s="20">
        <v>31</v>
      </c>
    </row>
    <row r="29" spans="1:153" x14ac:dyDescent="0.3">
      <c r="A29" s="7">
        <v>13.5</v>
      </c>
      <c r="B29" s="8">
        <v>3</v>
      </c>
      <c r="D29" s="7">
        <v>18</v>
      </c>
      <c r="E29" s="8">
        <v>59</v>
      </c>
      <c r="G29" s="8"/>
      <c r="AZ29">
        <v>34</v>
      </c>
      <c r="BA29">
        <v>1</v>
      </c>
      <c r="BC29" s="19">
        <v>0.78000000000000047</v>
      </c>
      <c r="BD29" s="20">
        <v>10</v>
      </c>
    </row>
    <row r="30" spans="1:153" x14ac:dyDescent="0.3">
      <c r="A30" s="7">
        <v>14</v>
      </c>
      <c r="B30" s="8">
        <v>21</v>
      </c>
      <c r="D30" s="7">
        <v>18.5</v>
      </c>
      <c r="E30" s="8">
        <v>29</v>
      </c>
      <c r="G30" s="8"/>
      <c r="AZ30">
        <v>53</v>
      </c>
      <c r="BA30">
        <v>1</v>
      </c>
      <c r="BC30" s="19">
        <v>0.8100000000000005</v>
      </c>
      <c r="BD30" s="20">
        <v>16</v>
      </c>
    </row>
    <row r="31" spans="1:153" x14ac:dyDescent="0.3">
      <c r="A31" s="7">
        <v>14.5</v>
      </c>
      <c r="B31" s="8">
        <v>0</v>
      </c>
      <c r="D31" s="7">
        <v>19</v>
      </c>
      <c r="E31" s="8">
        <v>44</v>
      </c>
      <c r="G31" s="8"/>
      <c r="I31" s="9" t="s">
        <v>28</v>
      </c>
      <c r="J31" s="9" t="s">
        <v>30</v>
      </c>
      <c r="K31" s="9" t="s">
        <v>29</v>
      </c>
      <c r="L31" s="9" t="s">
        <v>28</v>
      </c>
      <c r="M31" s="9" t="s">
        <v>27</v>
      </c>
      <c r="BC31" s="19">
        <v>0.84000000000000052</v>
      </c>
      <c r="BD31" s="20">
        <v>19</v>
      </c>
    </row>
    <row r="32" spans="1:153" x14ac:dyDescent="0.3">
      <c r="A32" s="7">
        <v>15</v>
      </c>
      <c r="B32" s="8">
        <v>1</v>
      </c>
      <c r="D32" s="7">
        <v>19.5</v>
      </c>
      <c r="E32" s="8">
        <v>35</v>
      </c>
      <c r="G32" s="8"/>
      <c r="H32" s="5" t="s">
        <v>145</v>
      </c>
      <c r="BC32" s="19">
        <v>0.87000000000000055</v>
      </c>
      <c r="BD32" s="20">
        <v>14</v>
      </c>
    </row>
    <row r="33" spans="1:56" x14ac:dyDescent="0.3">
      <c r="A33" s="7">
        <v>15.5</v>
      </c>
      <c r="B33" s="8">
        <v>0</v>
      </c>
      <c r="D33" s="7">
        <v>20</v>
      </c>
      <c r="E33" s="8">
        <v>38</v>
      </c>
      <c r="G33" s="8"/>
      <c r="H33" s="5" t="s">
        <v>146</v>
      </c>
      <c r="BC33" s="19">
        <v>0.90000000000000058</v>
      </c>
      <c r="BD33" s="20">
        <v>7</v>
      </c>
    </row>
    <row r="34" spans="1:56" x14ac:dyDescent="0.3">
      <c r="A34" s="7">
        <v>16</v>
      </c>
      <c r="B34" s="8">
        <v>0</v>
      </c>
      <c r="D34" s="7">
        <v>20.5</v>
      </c>
      <c r="E34" s="8">
        <v>20</v>
      </c>
      <c r="G34" s="8"/>
      <c r="H34" s="5" t="s">
        <v>147</v>
      </c>
      <c r="BC34" s="19">
        <v>0.9300000000000006</v>
      </c>
      <c r="BD34" s="20">
        <v>8</v>
      </c>
    </row>
    <row r="35" spans="1:56" x14ac:dyDescent="0.3">
      <c r="A35" s="7">
        <v>16.5</v>
      </c>
      <c r="B35" s="8">
        <v>0</v>
      </c>
      <c r="D35" s="7">
        <v>21</v>
      </c>
      <c r="E35" s="8">
        <v>11</v>
      </c>
      <c r="G35" s="8"/>
      <c r="H35" s="5" t="s">
        <v>148</v>
      </c>
      <c r="BC35" s="19">
        <v>0.96000000000000063</v>
      </c>
      <c r="BD35" s="20">
        <v>3</v>
      </c>
    </row>
    <row r="36" spans="1:56" x14ac:dyDescent="0.3">
      <c r="A36" s="7">
        <v>17</v>
      </c>
      <c r="B36" s="8">
        <v>0</v>
      </c>
      <c r="D36" s="7">
        <v>21.5</v>
      </c>
      <c r="E36" s="8">
        <v>19</v>
      </c>
      <c r="G36" s="8"/>
      <c r="H36" s="5" t="s">
        <v>149</v>
      </c>
      <c r="BC36" s="19">
        <v>0.99000000000000066</v>
      </c>
      <c r="BD36" s="20">
        <v>12</v>
      </c>
    </row>
    <row r="37" spans="1:56" x14ac:dyDescent="0.3">
      <c r="A37" s="7">
        <v>17.5</v>
      </c>
      <c r="B37" s="8">
        <v>0</v>
      </c>
      <c r="D37" s="7">
        <v>22</v>
      </c>
      <c r="E37" s="8">
        <v>138</v>
      </c>
      <c r="G37" s="8"/>
      <c r="BC37" s="19">
        <v>1.0200000000000007</v>
      </c>
      <c r="BD37" s="20">
        <v>4</v>
      </c>
    </row>
    <row r="38" spans="1:56" x14ac:dyDescent="0.3">
      <c r="A38" s="7">
        <v>18</v>
      </c>
      <c r="B38" s="8">
        <v>1</v>
      </c>
      <c r="D38" s="7">
        <v>22.5</v>
      </c>
      <c r="E38" s="8">
        <v>1</v>
      </c>
      <c r="G38" s="8"/>
      <c r="BC38" s="19">
        <v>1.0500000000000007</v>
      </c>
      <c r="BD38" s="20">
        <v>8</v>
      </c>
    </row>
    <row r="39" spans="1:56" x14ac:dyDescent="0.3">
      <c r="A39" s="7">
        <v>18.5</v>
      </c>
      <c r="B39" s="8">
        <v>0</v>
      </c>
      <c r="D39" s="7">
        <v>23</v>
      </c>
      <c r="E39" s="8">
        <v>3</v>
      </c>
      <c r="G39" s="8"/>
      <c r="BC39" s="19">
        <v>1.0800000000000007</v>
      </c>
      <c r="BD39" s="20">
        <v>3</v>
      </c>
    </row>
    <row r="40" spans="1:56" x14ac:dyDescent="0.3">
      <c r="A40" s="7">
        <v>19</v>
      </c>
      <c r="B40" s="8">
        <v>0</v>
      </c>
      <c r="D40" s="7">
        <v>23.5</v>
      </c>
      <c r="E40" s="8">
        <v>1</v>
      </c>
      <c r="G40" s="8"/>
      <c r="BC40" s="19">
        <v>1.1100000000000008</v>
      </c>
      <c r="BD40" s="20">
        <v>0</v>
      </c>
    </row>
    <row r="41" spans="1:56" x14ac:dyDescent="0.3">
      <c r="A41" s="7">
        <v>19.5</v>
      </c>
      <c r="B41" s="8">
        <v>0</v>
      </c>
      <c r="D41" s="7">
        <v>24</v>
      </c>
      <c r="E41" s="8">
        <v>4</v>
      </c>
      <c r="G41" s="8"/>
      <c r="BC41" s="19">
        <v>1.1400000000000008</v>
      </c>
      <c r="BD41" s="20">
        <v>3</v>
      </c>
    </row>
    <row r="42" spans="1:56" x14ac:dyDescent="0.3">
      <c r="A42" s="7">
        <v>20</v>
      </c>
      <c r="B42" s="8">
        <v>0</v>
      </c>
      <c r="D42" s="7">
        <v>24.5</v>
      </c>
      <c r="E42" s="8">
        <v>0</v>
      </c>
      <c r="G42" s="8"/>
      <c r="BC42" s="19">
        <v>1.1700000000000008</v>
      </c>
      <c r="BD42" s="20">
        <v>0</v>
      </c>
    </row>
    <row r="43" spans="1:56" x14ac:dyDescent="0.3">
      <c r="A43" s="7">
        <v>20.5</v>
      </c>
      <c r="B43" s="8">
        <v>0</v>
      </c>
      <c r="D43" s="7">
        <v>25</v>
      </c>
      <c r="E43" s="8">
        <v>1</v>
      </c>
      <c r="G43" s="8"/>
      <c r="BC43" s="19">
        <v>1.2000000000000008</v>
      </c>
      <c r="BD43" s="20">
        <v>2</v>
      </c>
    </row>
    <row r="44" spans="1:56" x14ac:dyDescent="0.3">
      <c r="A44" s="7">
        <v>21</v>
      </c>
      <c r="B44" s="8">
        <v>0</v>
      </c>
      <c r="D44" s="7">
        <v>25.5</v>
      </c>
      <c r="E44" s="8">
        <v>0</v>
      </c>
      <c r="G44" s="8"/>
      <c r="BC44" s="19">
        <v>1.2300000000000009</v>
      </c>
      <c r="BD44" s="20">
        <v>1</v>
      </c>
    </row>
    <row r="45" spans="1:56" x14ac:dyDescent="0.3">
      <c r="A45" s="7">
        <v>21.5</v>
      </c>
      <c r="B45" s="8">
        <v>0</v>
      </c>
      <c r="D45" s="7">
        <v>26</v>
      </c>
      <c r="E45" s="8">
        <v>3</v>
      </c>
      <c r="G45" s="8"/>
      <c r="BC45" s="19">
        <v>1.2600000000000009</v>
      </c>
      <c r="BD45" s="20">
        <v>0</v>
      </c>
    </row>
    <row r="46" spans="1:56" x14ac:dyDescent="0.3">
      <c r="A46" s="7">
        <v>22</v>
      </c>
      <c r="B46" s="8">
        <v>1</v>
      </c>
      <c r="D46" s="7">
        <v>26.5</v>
      </c>
      <c r="E46" s="8">
        <v>0</v>
      </c>
      <c r="G46" s="8"/>
      <c r="BC46" s="19">
        <v>1.2900000000000009</v>
      </c>
      <c r="BD46" s="20">
        <v>1</v>
      </c>
    </row>
    <row r="47" spans="1:56" x14ac:dyDescent="0.3">
      <c r="A47" s="7">
        <v>22.5</v>
      </c>
      <c r="B47" s="8">
        <v>0</v>
      </c>
      <c r="D47" s="7">
        <v>27</v>
      </c>
      <c r="E47" s="8">
        <v>1</v>
      </c>
      <c r="G47" s="8"/>
      <c r="BC47" s="19">
        <v>1.320000000000001</v>
      </c>
      <c r="BD47" s="20">
        <v>0</v>
      </c>
    </row>
    <row r="48" spans="1:56" x14ac:dyDescent="0.3">
      <c r="A48" s="7">
        <v>23</v>
      </c>
      <c r="B48" s="8">
        <v>0</v>
      </c>
      <c r="D48" s="7">
        <v>27.5</v>
      </c>
      <c r="E48" s="8">
        <v>1</v>
      </c>
      <c r="G48" s="8"/>
      <c r="BC48" s="19">
        <v>1.350000000000001</v>
      </c>
      <c r="BD48" s="20">
        <v>0</v>
      </c>
    </row>
    <row r="49" spans="4:56" x14ac:dyDescent="0.3">
      <c r="D49" s="7">
        <v>28</v>
      </c>
      <c r="E49" s="8">
        <v>5</v>
      </c>
      <c r="G49" s="8"/>
      <c r="BC49" s="19">
        <v>1.380000000000001</v>
      </c>
      <c r="BD49" s="20">
        <v>0</v>
      </c>
    </row>
    <row r="50" spans="4:56" x14ac:dyDescent="0.3">
      <c r="E50" s="8"/>
      <c r="BB50" s="20"/>
    </row>
    <row r="51" spans="4:56" x14ac:dyDescent="0.3">
      <c r="E51" s="8"/>
      <c r="BB51" s="20"/>
    </row>
    <row r="52" spans="4:56" x14ac:dyDescent="0.3">
      <c r="E52" s="8"/>
      <c r="BB52" s="20"/>
    </row>
    <row r="53" spans="4:56" x14ac:dyDescent="0.3">
      <c r="E53" s="8"/>
      <c r="BB53" s="20"/>
    </row>
    <row r="54" spans="4:56" x14ac:dyDescent="0.3">
      <c r="E54" s="8"/>
      <c r="BB54" s="20"/>
    </row>
    <row r="55" spans="4:56" x14ac:dyDescent="0.3">
      <c r="E55" s="8"/>
      <c r="BB55" s="20"/>
    </row>
    <row r="56" spans="4:56" x14ac:dyDescent="0.3">
      <c r="E56" s="8"/>
      <c r="BA56" s="19"/>
      <c r="BB56" s="20"/>
    </row>
    <row r="57" spans="4:56" x14ac:dyDescent="0.3">
      <c r="E57" s="8"/>
      <c r="BA57" s="19"/>
      <c r="BB57" s="20"/>
    </row>
    <row r="58" spans="4:56" x14ac:dyDescent="0.3">
      <c r="E58" s="8"/>
      <c r="BA58" s="19"/>
      <c r="BB58" s="20"/>
    </row>
    <row r="59" spans="4:56" x14ac:dyDescent="0.3">
      <c r="E59" s="8"/>
      <c r="BA59" s="19"/>
      <c r="BB59" s="20"/>
    </row>
    <row r="60" spans="4:56" x14ac:dyDescent="0.3">
      <c r="E60" s="8"/>
      <c r="BA60" s="19"/>
      <c r="BB60" s="20"/>
    </row>
    <row r="61" spans="4:56" x14ac:dyDescent="0.3">
      <c r="E61" s="8"/>
      <c r="BA61" s="19"/>
      <c r="BB61" s="20"/>
    </row>
    <row r="62" spans="4:56" x14ac:dyDescent="0.3">
      <c r="E62" s="8"/>
    </row>
    <row r="63" spans="4:56" x14ac:dyDescent="0.3">
      <c r="E63" s="8"/>
    </row>
    <row r="64" spans="4:56" x14ac:dyDescent="0.3">
      <c r="E64" s="8"/>
    </row>
    <row r="65" spans="5:5" x14ac:dyDescent="0.3">
      <c r="E65" s="8"/>
    </row>
    <row r="66" spans="5:5" x14ac:dyDescent="0.3">
      <c r="E66" s="8"/>
    </row>
    <row r="67" spans="5:5" x14ac:dyDescent="0.3">
      <c r="E67" s="8"/>
    </row>
    <row r="68" spans="5:5" x14ac:dyDescent="0.3">
      <c r="E68" s="8"/>
    </row>
    <row r="69" spans="5:5" x14ac:dyDescent="0.3">
      <c r="E69" s="8"/>
    </row>
    <row r="70" spans="5:5" x14ac:dyDescent="0.3">
      <c r="E70" s="8"/>
    </row>
    <row r="71" spans="5:5" x14ac:dyDescent="0.3">
      <c r="E71" s="8"/>
    </row>
    <row r="72" spans="5:5" x14ac:dyDescent="0.3">
      <c r="E72" s="8"/>
    </row>
    <row r="73" spans="5:5" x14ac:dyDescent="0.3">
      <c r="E73" s="8"/>
    </row>
    <row r="74" spans="5:5" x14ac:dyDescent="0.3">
      <c r="E74" s="8"/>
    </row>
    <row r="75" spans="5:5" x14ac:dyDescent="0.3">
      <c r="E75" s="8"/>
    </row>
    <row r="76" spans="5:5" x14ac:dyDescent="0.3">
      <c r="E76" s="8"/>
    </row>
    <row r="77" spans="5:5" x14ac:dyDescent="0.3">
      <c r="E77" s="8"/>
    </row>
    <row r="78" spans="5:5" x14ac:dyDescent="0.3">
      <c r="E78" s="8"/>
    </row>
    <row r="79" spans="5:5" x14ac:dyDescent="0.3">
      <c r="E79" s="8"/>
    </row>
    <row r="80" spans="5:5" x14ac:dyDescent="0.3">
      <c r="E80" s="8"/>
    </row>
    <row r="81" spans="5:7" x14ac:dyDescent="0.3">
      <c r="E81" s="8"/>
    </row>
    <row r="82" spans="5:7" x14ac:dyDescent="0.3">
      <c r="G82" s="8"/>
    </row>
    <row r="83" spans="5:7" x14ac:dyDescent="0.3">
      <c r="G83" s="8"/>
    </row>
    <row r="84" spans="5:7" x14ac:dyDescent="0.3">
      <c r="G84" s="8"/>
    </row>
    <row r="85" spans="5:7" x14ac:dyDescent="0.3">
      <c r="G85" s="8"/>
    </row>
    <row r="86" spans="5:7" x14ac:dyDescent="0.3">
      <c r="G86" s="8"/>
    </row>
    <row r="87" spans="5:7" x14ac:dyDescent="0.3">
      <c r="G87" s="8"/>
    </row>
    <row r="88" spans="5:7" x14ac:dyDescent="0.3">
      <c r="G88" s="8"/>
    </row>
    <row r="89" spans="5:7" x14ac:dyDescent="0.3">
      <c r="G89" s="8"/>
    </row>
    <row r="90" spans="5:7" x14ac:dyDescent="0.3">
      <c r="G90" s="8"/>
    </row>
    <row r="91" spans="5:7" x14ac:dyDescent="0.3">
      <c r="G91" s="8"/>
    </row>
    <row r="92" spans="5:7" x14ac:dyDescent="0.3">
      <c r="G92" s="8"/>
    </row>
    <row r="93" spans="5:7" x14ac:dyDescent="0.3">
      <c r="G93" s="8"/>
    </row>
    <row r="94" spans="5:7" x14ac:dyDescent="0.3">
      <c r="G94" s="8"/>
    </row>
    <row r="95" spans="5:7" x14ac:dyDescent="0.3">
      <c r="G95" s="8"/>
    </row>
    <row r="96" spans="5:7" x14ac:dyDescent="0.3">
      <c r="G96" s="8"/>
    </row>
    <row r="97" spans="7:7" x14ac:dyDescent="0.3">
      <c r="G97" s="8"/>
    </row>
    <row r="98" spans="7:7" x14ac:dyDescent="0.3">
      <c r="G98" s="8"/>
    </row>
    <row r="99" spans="7:7" x14ac:dyDescent="0.3">
      <c r="G99" s="8"/>
    </row>
    <row r="100" spans="7:7" x14ac:dyDescent="0.3">
      <c r="G100" s="8"/>
    </row>
    <row r="101" spans="7:7" x14ac:dyDescent="0.3">
      <c r="G101" s="8"/>
    </row>
    <row r="102" spans="7:7" x14ac:dyDescent="0.3">
      <c r="G102" s="8"/>
    </row>
    <row r="103" spans="7:7" x14ac:dyDescent="0.3">
      <c r="G103" s="8"/>
    </row>
    <row r="104" spans="7:7" x14ac:dyDescent="0.3">
      <c r="G104" s="8"/>
    </row>
    <row r="105" spans="7:7" x14ac:dyDescent="0.3">
      <c r="G105" s="8"/>
    </row>
    <row r="106" spans="7:7" x14ac:dyDescent="0.3">
      <c r="G106" s="8"/>
    </row>
    <row r="107" spans="7:7" x14ac:dyDescent="0.3">
      <c r="G107" s="8"/>
    </row>
    <row r="108" spans="7:7" x14ac:dyDescent="0.3">
      <c r="G108" s="8"/>
    </row>
    <row r="109" spans="7:7" x14ac:dyDescent="0.3">
      <c r="G109" s="8"/>
    </row>
    <row r="110" spans="7:7" x14ac:dyDescent="0.3">
      <c r="G110" s="8"/>
    </row>
    <row r="111" spans="7:7" x14ac:dyDescent="0.3">
      <c r="G111" s="8"/>
    </row>
    <row r="112" spans="7:7" x14ac:dyDescent="0.3">
      <c r="G112" s="8"/>
    </row>
    <row r="113" spans="7:7" x14ac:dyDescent="0.3">
      <c r="G113" s="8"/>
    </row>
    <row r="114" spans="7:7" x14ac:dyDescent="0.3">
      <c r="G114" s="8"/>
    </row>
    <row r="115" spans="7:7" x14ac:dyDescent="0.3">
      <c r="G115" s="8"/>
    </row>
    <row r="116" spans="7:7" x14ac:dyDescent="0.3">
      <c r="G116" s="8"/>
    </row>
    <row r="117" spans="7:7" x14ac:dyDescent="0.3">
      <c r="G117" s="8"/>
    </row>
    <row r="118" spans="7:7" x14ac:dyDescent="0.3">
      <c r="G118" s="8"/>
    </row>
    <row r="119" spans="7:7" x14ac:dyDescent="0.3">
      <c r="G119" s="8"/>
    </row>
    <row r="120" spans="7:7" x14ac:dyDescent="0.3">
      <c r="G120" s="8"/>
    </row>
    <row r="121" spans="7:7" x14ac:dyDescent="0.3">
      <c r="G121" s="8"/>
    </row>
    <row r="122" spans="7:7" x14ac:dyDescent="0.3">
      <c r="G122" s="8"/>
    </row>
    <row r="123" spans="7:7" x14ac:dyDescent="0.3">
      <c r="G123" s="8"/>
    </row>
    <row r="124" spans="7:7" x14ac:dyDescent="0.3">
      <c r="G124" s="8"/>
    </row>
    <row r="125" spans="7:7" x14ac:dyDescent="0.3">
      <c r="G125" s="8"/>
    </row>
    <row r="126" spans="7:7" x14ac:dyDescent="0.3">
      <c r="G126" s="8"/>
    </row>
    <row r="127" spans="7:7" x14ac:dyDescent="0.3">
      <c r="G127" s="8"/>
    </row>
    <row r="128" spans="7:7" x14ac:dyDescent="0.3">
      <c r="G128" s="8"/>
    </row>
    <row r="129" spans="7:7" x14ac:dyDescent="0.3">
      <c r="G129" s="8"/>
    </row>
    <row r="130" spans="7:7" x14ac:dyDescent="0.3">
      <c r="G130" s="8"/>
    </row>
    <row r="131" spans="7:7" x14ac:dyDescent="0.3">
      <c r="G131" s="8"/>
    </row>
    <row r="132" spans="7:7" x14ac:dyDescent="0.3">
      <c r="G132" s="8"/>
    </row>
    <row r="133" spans="7:7" x14ac:dyDescent="0.3">
      <c r="G133" s="8"/>
    </row>
    <row r="134" spans="7:7" x14ac:dyDescent="0.3">
      <c r="G134" s="8"/>
    </row>
    <row r="135" spans="7:7" x14ac:dyDescent="0.3">
      <c r="G135" s="8"/>
    </row>
    <row r="136" spans="7:7" x14ac:dyDescent="0.3">
      <c r="G136" s="8"/>
    </row>
    <row r="137" spans="7:7" x14ac:dyDescent="0.3">
      <c r="G137" s="8"/>
    </row>
    <row r="138" spans="7:7" x14ac:dyDescent="0.3">
      <c r="G138" s="8"/>
    </row>
    <row r="139" spans="7:7" x14ac:dyDescent="0.3">
      <c r="G139" s="8"/>
    </row>
    <row r="140" spans="7:7" x14ac:dyDescent="0.3">
      <c r="G140" s="8"/>
    </row>
    <row r="141" spans="7:7" x14ac:dyDescent="0.3">
      <c r="G141" s="8"/>
    </row>
    <row r="142" spans="7:7" x14ac:dyDescent="0.3">
      <c r="G142" s="8"/>
    </row>
    <row r="143" spans="7:7" x14ac:dyDescent="0.3">
      <c r="G143" s="8"/>
    </row>
    <row r="144" spans="7:7" x14ac:dyDescent="0.3">
      <c r="G144" s="8"/>
    </row>
    <row r="145" spans="7:7" x14ac:dyDescent="0.3">
      <c r="G145" s="8"/>
    </row>
    <row r="146" spans="7:7" x14ac:dyDescent="0.3">
      <c r="G146" s="8"/>
    </row>
    <row r="147" spans="7:7" x14ac:dyDescent="0.3">
      <c r="G147" s="8"/>
    </row>
    <row r="148" spans="7:7" x14ac:dyDescent="0.3">
      <c r="G148" s="8"/>
    </row>
    <row r="149" spans="7:7" x14ac:dyDescent="0.3">
      <c r="G149" s="8"/>
    </row>
    <row r="150" spans="7:7" x14ac:dyDescent="0.3">
      <c r="G150" s="8"/>
    </row>
    <row r="151" spans="7:7" x14ac:dyDescent="0.3">
      <c r="G151" s="8"/>
    </row>
    <row r="152" spans="7:7" x14ac:dyDescent="0.3">
      <c r="G152" s="8"/>
    </row>
    <row r="153" spans="7:7" x14ac:dyDescent="0.3">
      <c r="G153" s="8"/>
    </row>
    <row r="154" spans="7:7" x14ac:dyDescent="0.3">
      <c r="G154" s="8"/>
    </row>
    <row r="155" spans="7:7" x14ac:dyDescent="0.3">
      <c r="G155" s="8"/>
    </row>
    <row r="156" spans="7:7" x14ac:dyDescent="0.3">
      <c r="G156" s="8"/>
    </row>
    <row r="157" spans="7:7" x14ac:dyDescent="0.3">
      <c r="G157" s="8"/>
    </row>
    <row r="158" spans="7:7" x14ac:dyDescent="0.3">
      <c r="G158" s="8"/>
    </row>
    <row r="159" spans="7:7" x14ac:dyDescent="0.3">
      <c r="G159" s="8"/>
    </row>
    <row r="160" spans="7:7" x14ac:dyDescent="0.3">
      <c r="G160" s="8"/>
    </row>
    <row r="161" spans="7:7" x14ac:dyDescent="0.3">
      <c r="G161" s="8"/>
    </row>
    <row r="162" spans="7:7" x14ac:dyDescent="0.3">
      <c r="G162" s="8"/>
    </row>
    <row r="163" spans="7:7" x14ac:dyDescent="0.3">
      <c r="G163" s="8"/>
    </row>
    <row r="164" spans="7:7" x14ac:dyDescent="0.3">
      <c r="G164" s="8"/>
    </row>
    <row r="165" spans="7:7" x14ac:dyDescent="0.3">
      <c r="G165" s="8"/>
    </row>
    <row r="166" spans="7:7" x14ac:dyDescent="0.3">
      <c r="G166" s="8"/>
    </row>
    <row r="167" spans="7:7" x14ac:dyDescent="0.3">
      <c r="G167" s="8"/>
    </row>
    <row r="168" spans="7:7" x14ac:dyDescent="0.3">
      <c r="G168" s="8"/>
    </row>
    <row r="169" spans="7:7" x14ac:dyDescent="0.3">
      <c r="G169" s="8"/>
    </row>
    <row r="170" spans="7:7" x14ac:dyDescent="0.3">
      <c r="G170" s="8"/>
    </row>
    <row r="171" spans="7:7" x14ac:dyDescent="0.3">
      <c r="G171" s="8"/>
    </row>
    <row r="172" spans="7:7" x14ac:dyDescent="0.3">
      <c r="G172" s="8"/>
    </row>
    <row r="173" spans="7:7" x14ac:dyDescent="0.3">
      <c r="G173" s="8"/>
    </row>
    <row r="174" spans="7:7" x14ac:dyDescent="0.3">
      <c r="G174" s="8"/>
    </row>
    <row r="175" spans="7:7" x14ac:dyDescent="0.3">
      <c r="G175" s="8"/>
    </row>
    <row r="176" spans="7:7" x14ac:dyDescent="0.3">
      <c r="G176" s="8"/>
    </row>
    <row r="177" spans="7:7" x14ac:dyDescent="0.3">
      <c r="G177" s="8"/>
    </row>
    <row r="178" spans="7:7" x14ac:dyDescent="0.3">
      <c r="G178" s="8"/>
    </row>
    <row r="179" spans="7:7" x14ac:dyDescent="0.3">
      <c r="G179" s="8"/>
    </row>
    <row r="180" spans="7:7" x14ac:dyDescent="0.3">
      <c r="G180" s="8"/>
    </row>
    <row r="181" spans="7:7" x14ac:dyDescent="0.3">
      <c r="G181" s="8"/>
    </row>
    <row r="182" spans="7:7" x14ac:dyDescent="0.3">
      <c r="G182" s="8"/>
    </row>
    <row r="183" spans="7:7" x14ac:dyDescent="0.3">
      <c r="G183" s="8"/>
    </row>
    <row r="184" spans="7:7" x14ac:dyDescent="0.3">
      <c r="G184" s="8"/>
    </row>
    <row r="185" spans="7:7" x14ac:dyDescent="0.3">
      <c r="G185" s="8"/>
    </row>
    <row r="186" spans="7:7" x14ac:dyDescent="0.3">
      <c r="G186" s="8"/>
    </row>
    <row r="187" spans="7:7" x14ac:dyDescent="0.3">
      <c r="G187" s="8"/>
    </row>
    <row r="188" spans="7:7" x14ac:dyDescent="0.3">
      <c r="G188" s="8"/>
    </row>
    <row r="189" spans="7:7" x14ac:dyDescent="0.3">
      <c r="G189" s="8"/>
    </row>
    <row r="190" spans="7:7" x14ac:dyDescent="0.3">
      <c r="G190" s="8"/>
    </row>
    <row r="191" spans="7:7" x14ac:dyDescent="0.3">
      <c r="G191" s="8"/>
    </row>
    <row r="192" spans="7:7" x14ac:dyDescent="0.3">
      <c r="G192" s="8"/>
    </row>
    <row r="193" spans="7:7" x14ac:dyDescent="0.3">
      <c r="G193" s="8"/>
    </row>
    <row r="194" spans="7:7" x14ac:dyDescent="0.3">
      <c r="G194" s="8"/>
    </row>
    <row r="195" spans="7:7" x14ac:dyDescent="0.3">
      <c r="G195" s="8"/>
    </row>
    <row r="196" spans="7:7" x14ac:dyDescent="0.3">
      <c r="G196" s="8"/>
    </row>
    <row r="197" spans="7:7" x14ac:dyDescent="0.3">
      <c r="G197" s="8"/>
    </row>
    <row r="198" spans="7:7" x14ac:dyDescent="0.3">
      <c r="G198" s="8"/>
    </row>
    <row r="199" spans="7:7" x14ac:dyDescent="0.3">
      <c r="G199" s="8"/>
    </row>
    <row r="200" spans="7:7" x14ac:dyDescent="0.3">
      <c r="G200" s="8"/>
    </row>
    <row r="201" spans="7:7" x14ac:dyDescent="0.3">
      <c r="G201" s="8"/>
    </row>
    <row r="202" spans="7:7" x14ac:dyDescent="0.3">
      <c r="G202" s="8"/>
    </row>
    <row r="203" spans="7:7" x14ac:dyDescent="0.3">
      <c r="G203" s="8"/>
    </row>
    <row r="204" spans="7:7" x14ac:dyDescent="0.3">
      <c r="G204" s="8"/>
    </row>
    <row r="205" spans="7:7" x14ac:dyDescent="0.3">
      <c r="G205" s="8"/>
    </row>
    <row r="206" spans="7:7" x14ac:dyDescent="0.3">
      <c r="G206" s="8"/>
    </row>
    <row r="207" spans="7:7" x14ac:dyDescent="0.3">
      <c r="G207" s="8"/>
    </row>
    <row r="208" spans="7:7" x14ac:dyDescent="0.3">
      <c r="G208" s="8"/>
    </row>
    <row r="209" spans="7:7" x14ac:dyDescent="0.3">
      <c r="G209" s="8"/>
    </row>
    <row r="210" spans="7:7" x14ac:dyDescent="0.3">
      <c r="G210" s="8"/>
    </row>
    <row r="211" spans="7:7" x14ac:dyDescent="0.3">
      <c r="G211" s="8"/>
    </row>
    <row r="212" spans="7:7" x14ac:dyDescent="0.3">
      <c r="G212" s="8"/>
    </row>
    <row r="213" spans="7:7" x14ac:dyDescent="0.3">
      <c r="G213" s="8"/>
    </row>
    <row r="214" spans="7:7" x14ac:dyDescent="0.3">
      <c r="G214" s="8"/>
    </row>
    <row r="215" spans="7:7" x14ac:dyDescent="0.3">
      <c r="G215" s="8"/>
    </row>
    <row r="216" spans="7:7" x14ac:dyDescent="0.3">
      <c r="G216" s="8"/>
    </row>
    <row r="217" spans="7:7" x14ac:dyDescent="0.3">
      <c r="G217" s="8"/>
    </row>
    <row r="218" spans="7:7" x14ac:dyDescent="0.3">
      <c r="G218" s="8"/>
    </row>
    <row r="219" spans="7:7" x14ac:dyDescent="0.3">
      <c r="G219" s="8"/>
    </row>
    <row r="220" spans="7:7" x14ac:dyDescent="0.3">
      <c r="G220" s="8"/>
    </row>
    <row r="221" spans="7:7" x14ac:dyDescent="0.3">
      <c r="G221" s="8"/>
    </row>
    <row r="222" spans="7:7" x14ac:dyDescent="0.3">
      <c r="G222" s="8"/>
    </row>
    <row r="223" spans="7:7" x14ac:dyDescent="0.3">
      <c r="G223" s="8"/>
    </row>
    <row r="224" spans="7:7" x14ac:dyDescent="0.3">
      <c r="G224" s="8"/>
    </row>
    <row r="225" spans="7:7" x14ac:dyDescent="0.3">
      <c r="G225" s="8"/>
    </row>
    <row r="226" spans="7:7" x14ac:dyDescent="0.3">
      <c r="G226" s="8"/>
    </row>
    <row r="227" spans="7:7" x14ac:dyDescent="0.3">
      <c r="G227" s="8"/>
    </row>
    <row r="228" spans="7:7" x14ac:dyDescent="0.3">
      <c r="G228" s="8"/>
    </row>
    <row r="229" spans="7:7" x14ac:dyDescent="0.3">
      <c r="G229" s="8"/>
    </row>
    <row r="230" spans="7:7" x14ac:dyDescent="0.3">
      <c r="G230" s="8"/>
    </row>
    <row r="231" spans="7:7" x14ac:dyDescent="0.3">
      <c r="G231" s="8"/>
    </row>
    <row r="232" spans="7:7" x14ac:dyDescent="0.3">
      <c r="G232" s="8"/>
    </row>
    <row r="233" spans="7:7" x14ac:dyDescent="0.3">
      <c r="G233" s="8"/>
    </row>
    <row r="234" spans="7:7" x14ac:dyDescent="0.3">
      <c r="G234" s="8"/>
    </row>
    <row r="235" spans="7:7" x14ac:dyDescent="0.3">
      <c r="G235" s="8"/>
    </row>
    <row r="236" spans="7:7" x14ac:dyDescent="0.3">
      <c r="G236" s="8"/>
    </row>
    <row r="237" spans="7:7" x14ac:dyDescent="0.3">
      <c r="G237" s="8"/>
    </row>
    <row r="238" spans="7:7" x14ac:dyDescent="0.3">
      <c r="G238" s="8"/>
    </row>
    <row r="239" spans="7:7" x14ac:dyDescent="0.3">
      <c r="G239" s="8"/>
    </row>
    <row r="240" spans="7:7" x14ac:dyDescent="0.3">
      <c r="G240" s="8"/>
    </row>
    <row r="241" spans="7:7" x14ac:dyDescent="0.3">
      <c r="G241" s="8"/>
    </row>
    <row r="242" spans="7:7" x14ac:dyDescent="0.3">
      <c r="G242" s="8"/>
    </row>
    <row r="243" spans="7:7" x14ac:dyDescent="0.3">
      <c r="G243" s="8"/>
    </row>
    <row r="244" spans="7:7" x14ac:dyDescent="0.3">
      <c r="G244" s="8"/>
    </row>
    <row r="245" spans="7:7" x14ac:dyDescent="0.3">
      <c r="G245" s="8"/>
    </row>
    <row r="246" spans="7:7" x14ac:dyDescent="0.3">
      <c r="G246" s="8"/>
    </row>
    <row r="247" spans="7:7" x14ac:dyDescent="0.3">
      <c r="G247" s="8"/>
    </row>
    <row r="248" spans="7:7" x14ac:dyDescent="0.3">
      <c r="G248" s="8"/>
    </row>
    <row r="249" spans="7:7" x14ac:dyDescent="0.3">
      <c r="G249" s="8"/>
    </row>
    <row r="250" spans="7:7" x14ac:dyDescent="0.3">
      <c r="G250" s="8"/>
    </row>
    <row r="251" spans="7:7" x14ac:dyDescent="0.3">
      <c r="G251" s="8"/>
    </row>
    <row r="252" spans="7:7" x14ac:dyDescent="0.3">
      <c r="G252" s="8"/>
    </row>
    <row r="253" spans="7:7" x14ac:dyDescent="0.3">
      <c r="G253" s="8"/>
    </row>
    <row r="254" spans="7:7" x14ac:dyDescent="0.3">
      <c r="G254" s="8"/>
    </row>
    <row r="255" spans="7:7" x14ac:dyDescent="0.3">
      <c r="G255" s="8"/>
    </row>
    <row r="256" spans="7:7" x14ac:dyDescent="0.3">
      <c r="G256" s="8"/>
    </row>
    <row r="257" spans="7:7" x14ac:dyDescent="0.3">
      <c r="G257" s="8"/>
    </row>
    <row r="258" spans="7:7" x14ac:dyDescent="0.3">
      <c r="G258" s="8"/>
    </row>
    <row r="259" spans="7:7" x14ac:dyDescent="0.3">
      <c r="G259" s="8"/>
    </row>
    <row r="260" spans="7:7" x14ac:dyDescent="0.3">
      <c r="G260" s="8"/>
    </row>
    <row r="261" spans="7:7" x14ac:dyDescent="0.3">
      <c r="G261" s="8"/>
    </row>
    <row r="262" spans="7:7" x14ac:dyDescent="0.3">
      <c r="G262" s="8"/>
    </row>
    <row r="263" spans="7:7" x14ac:dyDescent="0.3">
      <c r="G263" s="8"/>
    </row>
    <row r="264" spans="7:7" x14ac:dyDescent="0.3">
      <c r="G264" s="8"/>
    </row>
    <row r="265" spans="7:7" x14ac:dyDescent="0.3">
      <c r="G265" s="8"/>
    </row>
    <row r="266" spans="7:7" x14ac:dyDescent="0.3">
      <c r="G266" s="8"/>
    </row>
    <row r="267" spans="7:7" x14ac:dyDescent="0.3">
      <c r="G267" s="8"/>
    </row>
    <row r="268" spans="7:7" x14ac:dyDescent="0.3">
      <c r="G268" s="8"/>
    </row>
    <row r="269" spans="7:7" x14ac:dyDescent="0.3">
      <c r="G269" s="8"/>
    </row>
    <row r="270" spans="7:7" x14ac:dyDescent="0.3">
      <c r="G270" s="8"/>
    </row>
    <row r="271" spans="7:7" x14ac:dyDescent="0.3">
      <c r="G271" s="8"/>
    </row>
    <row r="272" spans="7:7" x14ac:dyDescent="0.3">
      <c r="G272" s="8"/>
    </row>
    <row r="273" spans="7:7" x14ac:dyDescent="0.3">
      <c r="G273" s="8"/>
    </row>
    <row r="274" spans="7:7" x14ac:dyDescent="0.3">
      <c r="G274" s="8"/>
    </row>
    <row r="275" spans="7:7" x14ac:dyDescent="0.3">
      <c r="G275" s="8"/>
    </row>
    <row r="276" spans="7:7" x14ac:dyDescent="0.3">
      <c r="G276" s="8"/>
    </row>
    <row r="277" spans="7:7" x14ac:dyDescent="0.3">
      <c r="G277" s="8"/>
    </row>
    <row r="278" spans="7:7" x14ac:dyDescent="0.3">
      <c r="G278" s="8"/>
    </row>
    <row r="279" spans="7:7" x14ac:dyDescent="0.3">
      <c r="G279" s="8"/>
    </row>
    <row r="280" spans="7:7" x14ac:dyDescent="0.3">
      <c r="G280" s="8"/>
    </row>
    <row r="281" spans="7:7" x14ac:dyDescent="0.3">
      <c r="G281" s="8"/>
    </row>
    <row r="282" spans="7:7" x14ac:dyDescent="0.3">
      <c r="G282" s="8"/>
    </row>
    <row r="283" spans="7:7" x14ac:dyDescent="0.3">
      <c r="G283" s="8"/>
    </row>
    <row r="284" spans="7:7" x14ac:dyDescent="0.3">
      <c r="G284" s="8"/>
    </row>
    <row r="285" spans="7:7" x14ac:dyDescent="0.3">
      <c r="G285" s="8"/>
    </row>
    <row r="286" spans="7:7" x14ac:dyDescent="0.3">
      <c r="G286" s="8"/>
    </row>
    <row r="287" spans="7:7" x14ac:dyDescent="0.3">
      <c r="G287" s="8"/>
    </row>
    <row r="288" spans="7:7" x14ac:dyDescent="0.3">
      <c r="G288" s="8"/>
    </row>
    <row r="289" spans="7:7" x14ac:dyDescent="0.3">
      <c r="G289" s="8"/>
    </row>
    <row r="290" spans="7:7" x14ac:dyDescent="0.3">
      <c r="G290" s="8"/>
    </row>
    <row r="291" spans="7:7" x14ac:dyDescent="0.3">
      <c r="G291" s="8"/>
    </row>
    <row r="292" spans="7:7" x14ac:dyDescent="0.3">
      <c r="G292" s="8"/>
    </row>
    <row r="293" spans="7:7" x14ac:dyDescent="0.3">
      <c r="G293" s="8"/>
    </row>
    <row r="294" spans="7:7" x14ac:dyDescent="0.3">
      <c r="G294" s="8"/>
    </row>
    <row r="295" spans="7:7" x14ac:dyDescent="0.3">
      <c r="G295" s="8"/>
    </row>
    <row r="296" spans="7:7" x14ac:dyDescent="0.3">
      <c r="G296" s="8"/>
    </row>
    <row r="297" spans="7:7" x14ac:dyDescent="0.3">
      <c r="G297" s="8"/>
    </row>
    <row r="298" spans="7:7" x14ac:dyDescent="0.3">
      <c r="G298" s="8"/>
    </row>
    <row r="299" spans="7:7" x14ac:dyDescent="0.3">
      <c r="G299" s="8"/>
    </row>
    <row r="300" spans="7:7" x14ac:dyDescent="0.3">
      <c r="G300" s="8"/>
    </row>
    <row r="301" spans="7:7" x14ac:dyDescent="0.3">
      <c r="G301" s="8"/>
    </row>
    <row r="302" spans="7:7" x14ac:dyDescent="0.3">
      <c r="G302" s="8"/>
    </row>
    <row r="303" spans="7:7" x14ac:dyDescent="0.3">
      <c r="G303" s="8"/>
    </row>
    <row r="304" spans="7:7" x14ac:dyDescent="0.3">
      <c r="G304" s="8"/>
    </row>
    <row r="305" spans="7:7" x14ac:dyDescent="0.3">
      <c r="G305" s="8"/>
    </row>
    <row r="306" spans="7:7" x14ac:dyDescent="0.3">
      <c r="G306" s="8"/>
    </row>
    <row r="307" spans="7:7" x14ac:dyDescent="0.3">
      <c r="G307" s="8"/>
    </row>
    <row r="308" spans="7:7" x14ac:dyDescent="0.3">
      <c r="G308" s="8"/>
    </row>
    <row r="309" spans="7:7" x14ac:dyDescent="0.3">
      <c r="G309" s="8"/>
    </row>
    <row r="310" spans="7:7" x14ac:dyDescent="0.3">
      <c r="G310" s="8"/>
    </row>
    <row r="311" spans="7:7" x14ac:dyDescent="0.3">
      <c r="G311" s="8"/>
    </row>
    <row r="312" spans="7:7" x14ac:dyDescent="0.3">
      <c r="G312" s="8"/>
    </row>
    <row r="313" spans="7:7" x14ac:dyDescent="0.3">
      <c r="G313" s="8"/>
    </row>
    <row r="314" spans="7:7" x14ac:dyDescent="0.3">
      <c r="G314" s="8"/>
    </row>
    <row r="315" spans="7:7" x14ac:dyDescent="0.3">
      <c r="G315" s="8"/>
    </row>
    <row r="316" spans="7:7" x14ac:dyDescent="0.3">
      <c r="G316" s="8"/>
    </row>
    <row r="317" spans="7:7" x14ac:dyDescent="0.3">
      <c r="G317" s="8"/>
    </row>
    <row r="318" spans="7:7" x14ac:dyDescent="0.3">
      <c r="G318" s="8"/>
    </row>
    <row r="319" spans="7:7" x14ac:dyDescent="0.3">
      <c r="G319" s="8"/>
    </row>
    <row r="320" spans="7:7" x14ac:dyDescent="0.3">
      <c r="G320" s="8"/>
    </row>
    <row r="321" spans="7:7" x14ac:dyDescent="0.3">
      <c r="G321" s="8"/>
    </row>
    <row r="322" spans="7:7" x14ac:dyDescent="0.3">
      <c r="G322" s="8"/>
    </row>
    <row r="323" spans="7:7" x14ac:dyDescent="0.3">
      <c r="G323" s="8"/>
    </row>
    <row r="324" spans="7:7" x14ac:dyDescent="0.3">
      <c r="G324" s="8"/>
    </row>
    <row r="325" spans="7:7" x14ac:dyDescent="0.3">
      <c r="G325" s="8"/>
    </row>
    <row r="326" spans="7:7" x14ac:dyDescent="0.3">
      <c r="G326" s="8"/>
    </row>
    <row r="327" spans="7:7" x14ac:dyDescent="0.3">
      <c r="G327" s="8"/>
    </row>
    <row r="328" spans="7:7" x14ac:dyDescent="0.3">
      <c r="G328" s="8"/>
    </row>
    <row r="329" spans="7:7" x14ac:dyDescent="0.3">
      <c r="G329" s="8"/>
    </row>
    <row r="330" spans="7:7" x14ac:dyDescent="0.3">
      <c r="G330" s="8"/>
    </row>
    <row r="331" spans="7:7" x14ac:dyDescent="0.3">
      <c r="G331" s="8"/>
    </row>
    <row r="332" spans="7:7" x14ac:dyDescent="0.3">
      <c r="G332" s="8"/>
    </row>
    <row r="333" spans="7:7" x14ac:dyDescent="0.3">
      <c r="G333" s="8"/>
    </row>
    <row r="334" spans="7:7" x14ac:dyDescent="0.3">
      <c r="G334" s="8"/>
    </row>
    <row r="335" spans="7:7" x14ac:dyDescent="0.3">
      <c r="G335" s="8"/>
    </row>
    <row r="336" spans="7:7" x14ac:dyDescent="0.3">
      <c r="G336" s="8"/>
    </row>
    <row r="337" spans="7:7" x14ac:dyDescent="0.3">
      <c r="G337" s="8"/>
    </row>
    <row r="338" spans="7:7" x14ac:dyDescent="0.3">
      <c r="G338" s="8"/>
    </row>
    <row r="339" spans="7:7" x14ac:dyDescent="0.3">
      <c r="G339" s="8"/>
    </row>
    <row r="340" spans="7:7" x14ac:dyDescent="0.3">
      <c r="G340" s="8"/>
    </row>
    <row r="341" spans="7:7" x14ac:dyDescent="0.3">
      <c r="G341" s="8"/>
    </row>
    <row r="342" spans="7:7" x14ac:dyDescent="0.3">
      <c r="G342" s="8"/>
    </row>
    <row r="343" spans="7:7" x14ac:dyDescent="0.3">
      <c r="G343" s="8"/>
    </row>
    <row r="344" spans="7:7" x14ac:dyDescent="0.3">
      <c r="G344" s="8"/>
    </row>
    <row r="345" spans="7:7" x14ac:dyDescent="0.3">
      <c r="G345" s="8"/>
    </row>
    <row r="346" spans="7:7" x14ac:dyDescent="0.3">
      <c r="G346" s="8"/>
    </row>
    <row r="347" spans="7:7" x14ac:dyDescent="0.3">
      <c r="G347" s="8"/>
    </row>
    <row r="348" spans="7:7" x14ac:dyDescent="0.3">
      <c r="G348" s="8"/>
    </row>
    <row r="349" spans="7:7" x14ac:dyDescent="0.3">
      <c r="G349" s="8"/>
    </row>
    <row r="350" spans="7:7" x14ac:dyDescent="0.3">
      <c r="G350" s="8"/>
    </row>
    <row r="351" spans="7:7" x14ac:dyDescent="0.3">
      <c r="G351" s="8"/>
    </row>
    <row r="352" spans="7:7" x14ac:dyDescent="0.3">
      <c r="G352" s="8"/>
    </row>
    <row r="353" spans="7:7" x14ac:dyDescent="0.3">
      <c r="G353" s="8"/>
    </row>
    <row r="354" spans="7:7" x14ac:dyDescent="0.3">
      <c r="G354" s="8"/>
    </row>
    <row r="355" spans="7:7" x14ac:dyDescent="0.3">
      <c r="G355" s="8"/>
    </row>
    <row r="356" spans="7:7" x14ac:dyDescent="0.3">
      <c r="G356" s="8"/>
    </row>
    <row r="357" spans="7:7" x14ac:dyDescent="0.3">
      <c r="G357" s="8"/>
    </row>
    <row r="358" spans="7:7" x14ac:dyDescent="0.3">
      <c r="G358" s="8"/>
    </row>
    <row r="359" spans="7:7" x14ac:dyDescent="0.3">
      <c r="G359" s="8"/>
    </row>
    <row r="360" spans="7:7" x14ac:dyDescent="0.3">
      <c r="G360" s="8"/>
    </row>
    <row r="361" spans="7:7" x14ac:dyDescent="0.3">
      <c r="G361" s="8"/>
    </row>
    <row r="362" spans="7:7" x14ac:dyDescent="0.3">
      <c r="G362" s="8"/>
    </row>
    <row r="363" spans="7:7" x14ac:dyDescent="0.3">
      <c r="G363" s="8"/>
    </row>
    <row r="364" spans="7:7" x14ac:dyDescent="0.3">
      <c r="G364" s="8"/>
    </row>
    <row r="365" spans="7:7" x14ac:dyDescent="0.3">
      <c r="G365" s="8"/>
    </row>
    <row r="366" spans="7:7" x14ac:dyDescent="0.3">
      <c r="G366" s="8"/>
    </row>
    <row r="367" spans="7:7" x14ac:dyDescent="0.3">
      <c r="G367" s="8"/>
    </row>
    <row r="368" spans="7:7" x14ac:dyDescent="0.3">
      <c r="G368" s="8"/>
    </row>
    <row r="369" spans="7:7" x14ac:dyDescent="0.3">
      <c r="G369" s="8"/>
    </row>
    <row r="370" spans="7:7" x14ac:dyDescent="0.3">
      <c r="G370" s="8"/>
    </row>
    <row r="371" spans="7:7" x14ac:dyDescent="0.3">
      <c r="G371" s="8"/>
    </row>
    <row r="372" spans="7:7" x14ac:dyDescent="0.3">
      <c r="G372" s="8"/>
    </row>
    <row r="373" spans="7:7" x14ac:dyDescent="0.3">
      <c r="G373" s="8"/>
    </row>
    <row r="374" spans="7:7" x14ac:dyDescent="0.3">
      <c r="G374" s="8"/>
    </row>
    <row r="375" spans="7:7" x14ac:dyDescent="0.3">
      <c r="G375" s="8"/>
    </row>
    <row r="376" spans="7:7" x14ac:dyDescent="0.3">
      <c r="G376" s="8"/>
    </row>
    <row r="377" spans="7:7" x14ac:dyDescent="0.3">
      <c r="G377" s="8"/>
    </row>
    <row r="378" spans="7:7" x14ac:dyDescent="0.3">
      <c r="G378" s="8"/>
    </row>
    <row r="379" spans="7:7" x14ac:dyDescent="0.3">
      <c r="G379" s="8"/>
    </row>
    <row r="380" spans="7:7" x14ac:dyDescent="0.3">
      <c r="G380" s="8"/>
    </row>
    <row r="381" spans="7:7" x14ac:dyDescent="0.3">
      <c r="G381" s="8"/>
    </row>
    <row r="382" spans="7:7" x14ac:dyDescent="0.3">
      <c r="G382" s="8"/>
    </row>
    <row r="383" spans="7:7" x14ac:dyDescent="0.3">
      <c r="G383" s="8"/>
    </row>
    <row r="384" spans="7:7" x14ac:dyDescent="0.3">
      <c r="G384" s="8"/>
    </row>
    <row r="385" spans="7:7" x14ac:dyDescent="0.3">
      <c r="G385" s="8"/>
    </row>
    <row r="386" spans="7:7" x14ac:dyDescent="0.3">
      <c r="G386" s="8"/>
    </row>
    <row r="387" spans="7:7" x14ac:dyDescent="0.3">
      <c r="G387" s="8"/>
    </row>
    <row r="388" spans="7:7" x14ac:dyDescent="0.3">
      <c r="G388" s="8"/>
    </row>
    <row r="389" spans="7:7" x14ac:dyDescent="0.3">
      <c r="G389" s="8"/>
    </row>
    <row r="390" spans="7:7" x14ac:dyDescent="0.3">
      <c r="G390" s="8"/>
    </row>
    <row r="391" spans="7:7" x14ac:dyDescent="0.3">
      <c r="G391" s="8"/>
    </row>
    <row r="392" spans="7:7" x14ac:dyDescent="0.3">
      <c r="G392" s="8"/>
    </row>
    <row r="393" spans="7:7" x14ac:dyDescent="0.3">
      <c r="G393" s="8"/>
    </row>
    <row r="394" spans="7:7" x14ac:dyDescent="0.3">
      <c r="G394" s="8"/>
    </row>
    <row r="395" spans="7:7" x14ac:dyDescent="0.3">
      <c r="G395" s="8"/>
    </row>
    <row r="396" spans="7:7" x14ac:dyDescent="0.3">
      <c r="G396" s="8"/>
    </row>
    <row r="397" spans="7:7" x14ac:dyDescent="0.3">
      <c r="G397" s="8"/>
    </row>
    <row r="398" spans="7:7" x14ac:dyDescent="0.3">
      <c r="G398" s="8"/>
    </row>
    <row r="399" spans="7:7" x14ac:dyDescent="0.3">
      <c r="G399" s="8"/>
    </row>
    <row r="400" spans="7:7" x14ac:dyDescent="0.3">
      <c r="G400" s="8"/>
    </row>
    <row r="401" spans="7:7" x14ac:dyDescent="0.3">
      <c r="G401" s="8"/>
    </row>
    <row r="402" spans="7:7" x14ac:dyDescent="0.3">
      <c r="G402" s="8"/>
    </row>
    <row r="403" spans="7:7" x14ac:dyDescent="0.3">
      <c r="G403" s="8"/>
    </row>
    <row r="404" spans="7:7" x14ac:dyDescent="0.3">
      <c r="G404" s="8"/>
    </row>
    <row r="405" spans="7:7" x14ac:dyDescent="0.3">
      <c r="G405" s="8"/>
    </row>
    <row r="406" spans="7:7" x14ac:dyDescent="0.3">
      <c r="G406" s="8"/>
    </row>
    <row r="407" spans="7:7" x14ac:dyDescent="0.3">
      <c r="G407" s="8"/>
    </row>
    <row r="408" spans="7:7" x14ac:dyDescent="0.3">
      <c r="G408" s="8"/>
    </row>
    <row r="409" spans="7:7" x14ac:dyDescent="0.3">
      <c r="G409" s="8"/>
    </row>
    <row r="410" spans="7:7" x14ac:dyDescent="0.3">
      <c r="G410" s="8"/>
    </row>
    <row r="411" spans="7:7" x14ac:dyDescent="0.3">
      <c r="G411" s="8"/>
    </row>
    <row r="412" spans="7:7" x14ac:dyDescent="0.3">
      <c r="G412" s="8"/>
    </row>
    <row r="413" spans="7:7" x14ac:dyDescent="0.3">
      <c r="G413" s="8"/>
    </row>
    <row r="414" spans="7:7" x14ac:dyDescent="0.3">
      <c r="G414" s="8"/>
    </row>
    <row r="415" spans="7:7" x14ac:dyDescent="0.3">
      <c r="G415" s="8"/>
    </row>
    <row r="416" spans="7:7" x14ac:dyDescent="0.3">
      <c r="G416" s="8"/>
    </row>
    <row r="417" spans="7:7" x14ac:dyDescent="0.3">
      <c r="G417" s="8"/>
    </row>
    <row r="418" spans="7:7" x14ac:dyDescent="0.3">
      <c r="G418" s="8"/>
    </row>
    <row r="419" spans="7:7" x14ac:dyDescent="0.3">
      <c r="G419" s="8"/>
    </row>
    <row r="420" spans="7:7" x14ac:dyDescent="0.3">
      <c r="G420" s="8"/>
    </row>
    <row r="421" spans="7:7" x14ac:dyDescent="0.3">
      <c r="G421" s="8"/>
    </row>
    <row r="422" spans="7:7" x14ac:dyDescent="0.3">
      <c r="G422" s="8"/>
    </row>
    <row r="423" spans="7:7" x14ac:dyDescent="0.3">
      <c r="G423" s="8"/>
    </row>
    <row r="424" spans="7:7" x14ac:dyDescent="0.3">
      <c r="G424" s="8"/>
    </row>
    <row r="425" spans="7:7" x14ac:dyDescent="0.3">
      <c r="G425" s="8"/>
    </row>
    <row r="426" spans="7:7" x14ac:dyDescent="0.3">
      <c r="G426" s="8"/>
    </row>
    <row r="427" spans="7:7" x14ac:dyDescent="0.3">
      <c r="G427" s="8"/>
    </row>
    <row r="428" spans="7:7" x14ac:dyDescent="0.3">
      <c r="G428" s="8"/>
    </row>
    <row r="429" spans="7:7" x14ac:dyDescent="0.3">
      <c r="G429" s="8"/>
    </row>
    <row r="430" spans="7:7" x14ac:dyDescent="0.3">
      <c r="G430" s="8"/>
    </row>
    <row r="431" spans="7:7" x14ac:dyDescent="0.3">
      <c r="G431" s="8"/>
    </row>
    <row r="432" spans="7:7" x14ac:dyDescent="0.3">
      <c r="G432" s="8"/>
    </row>
    <row r="433" spans="7:7" x14ac:dyDescent="0.3">
      <c r="G433" s="8"/>
    </row>
    <row r="434" spans="7:7" x14ac:dyDescent="0.3">
      <c r="G434" s="8"/>
    </row>
    <row r="435" spans="7:7" x14ac:dyDescent="0.3">
      <c r="G435" s="8"/>
    </row>
    <row r="436" spans="7:7" x14ac:dyDescent="0.3">
      <c r="G436" s="8"/>
    </row>
    <row r="437" spans="7:7" x14ac:dyDescent="0.3">
      <c r="G437" s="8"/>
    </row>
    <row r="438" spans="7:7" x14ac:dyDescent="0.3">
      <c r="G438" s="8"/>
    </row>
    <row r="439" spans="7:7" x14ac:dyDescent="0.3">
      <c r="G439" s="8"/>
    </row>
    <row r="440" spans="7:7" x14ac:dyDescent="0.3">
      <c r="G440" s="8"/>
    </row>
    <row r="441" spans="7:7" x14ac:dyDescent="0.3">
      <c r="G441" s="8"/>
    </row>
    <row r="442" spans="7:7" x14ac:dyDescent="0.3">
      <c r="G442" s="8"/>
    </row>
    <row r="443" spans="7:7" x14ac:dyDescent="0.3">
      <c r="G443" s="8"/>
    </row>
    <row r="444" spans="7:7" x14ac:dyDescent="0.3">
      <c r="G444" s="8"/>
    </row>
    <row r="445" spans="7:7" x14ac:dyDescent="0.3">
      <c r="G445" s="8"/>
    </row>
    <row r="446" spans="7:7" x14ac:dyDescent="0.3">
      <c r="G446" s="8"/>
    </row>
    <row r="447" spans="7:7" x14ac:dyDescent="0.3">
      <c r="G447" s="8"/>
    </row>
    <row r="448" spans="7:7" x14ac:dyDescent="0.3">
      <c r="G448" s="8"/>
    </row>
    <row r="449" spans="7:7" x14ac:dyDescent="0.3">
      <c r="G449" s="8"/>
    </row>
    <row r="450" spans="7:7" x14ac:dyDescent="0.3">
      <c r="G450" s="8"/>
    </row>
    <row r="451" spans="7:7" x14ac:dyDescent="0.3">
      <c r="G451" s="8"/>
    </row>
    <row r="452" spans="7:7" x14ac:dyDescent="0.3">
      <c r="G452" s="8"/>
    </row>
    <row r="453" spans="7:7" x14ac:dyDescent="0.3">
      <c r="G453" s="8"/>
    </row>
    <row r="454" spans="7:7" x14ac:dyDescent="0.3">
      <c r="G454" s="8"/>
    </row>
    <row r="455" spans="7:7" x14ac:dyDescent="0.3">
      <c r="G455" s="8"/>
    </row>
    <row r="456" spans="7:7" x14ac:dyDescent="0.3">
      <c r="G456" s="8"/>
    </row>
    <row r="457" spans="7:7" x14ac:dyDescent="0.3">
      <c r="G457" s="8"/>
    </row>
    <row r="458" spans="7:7" x14ac:dyDescent="0.3">
      <c r="G458" s="8"/>
    </row>
    <row r="459" spans="7:7" x14ac:dyDescent="0.3">
      <c r="G459" s="8"/>
    </row>
    <row r="460" spans="7:7" x14ac:dyDescent="0.3">
      <c r="G460" s="8"/>
    </row>
    <row r="461" spans="7:7" x14ac:dyDescent="0.3">
      <c r="G461" s="8"/>
    </row>
    <row r="462" spans="7:7" x14ac:dyDescent="0.3">
      <c r="G462" s="8"/>
    </row>
    <row r="463" spans="7:7" x14ac:dyDescent="0.3">
      <c r="G463" s="8"/>
    </row>
    <row r="464" spans="7:7" x14ac:dyDescent="0.3">
      <c r="G464" s="8"/>
    </row>
    <row r="465" spans="7:7" x14ac:dyDescent="0.3">
      <c r="G465" s="8"/>
    </row>
    <row r="466" spans="7:7" x14ac:dyDescent="0.3">
      <c r="G466" s="8"/>
    </row>
    <row r="467" spans="7:7" x14ac:dyDescent="0.3">
      <c r="G467" s="8"/>
    </row>
    <row r="468" spans="7:7" x14ac:dyDescent="0.3">
      <c r="G468" s="8"/>
    </row>
    <row r="469" spans="7:7" x14ac:dyDescent="0.3">
      <c r="G469" s="8"/>
    </row>
    <row r="470" spans="7:7" x14ac:dyDescent="0.3">
      <c r="G470" s="8"/>
    </row>
    <row r="471" spans="7:7" x14ac:dyDescent="0.3">
      <c r="G471" s="8"/>
    </row>
    <row r="472" spans="7:7" x14ac:dyDescent="0.3">
      <c r="G472" s="8"/>
    </row>
    <row r="473" spans="7:7" x14ac:dyDescent="0.3">
      <c r="G473" s="8"/>
    </row>
    <row r="474" spans="7:7" x14ac:dyDescent="0.3">
      <c r="G474" s="8"/>
    </row>
    <row r="475" spans="7:7" x14ac:dyDescent="0.3">
      <c r="G475" s="8"/>
    </row>
    <row r="476" spans="7:7" x14ac:dyDescent="0.3">
      <c r="G476" s="8"/>
    </row>
    <row r="477" spans="7:7" x14ac:dyDescent="0.3">
      <c r="G477" s="8"/>
    </row>
    <row r="478" spans="7:7" x14ac:dyDescent="0.3">
      <c r="G478" s="8"/>
    </row>
    <row r="479" spans="7:7" x14ac:dyDescent="0.3">
      <c r="G479" s="8"/>
    </row>
    <row r="480" spans="7:7" x14ac:dyDescent="0.3">
      <c r="G480" s="8"/>
    </row>
    <row r="481" spans="7:7" x14ac:dyDescent="0.3">
      <c r="G481" s="8"/>
    </row>
    <row r="482" spans="7:7" x14ac:dyDescent="0.3">
      <c r="G482" s="8"/>
    </row>
    <row r="483" spans="7:7" x14ac:dyDescent="0.3">
      <c r="G483" s="8"/>
    </row>
    <row r="484" spans="7:7" x14ac:dyDescent="0.3">
      <c r="G484" s="8"/>
    </row>
    <row r="485" spans="7:7" x14ac:dyDescent="0.3">
      <c r="G485" s="8"/>
    </row>
    <row r="486" spans="7:7" x14ac:dyDescent="0.3">
      <c r="G486" s="8"/>
    </row>
    <row r="487" spans="7:7" x14ac:dyDescent="0.3">
      <c r="G487" s="8"/>
    </row>
    <row r="488" spans="7:7" x14ac:dyDescent="0.3">
      <c r="G488" s="8"/>
    </row>
    <row r="489" spans="7:7" x14ac:dyDescent="0.3">
      <c r="G489" s="8"/>
    </row>
    <row r="490" spans="7:7" x14ac:dyDescent="0.3">
      <c r="G490" s="8"/>
    </row>
    <row r="491" spans="7:7" x14ac:dyDescent="0.3">
      <c r="G491" s="8"/>
    </row>
    <row r="492" spans="7:7" x14ac:dyDescent="0.3">
      <c r="G492" s="8"/>
    </row>
    <row r="493" spans="7:7" x14ac:dyDescent="0.3">
      <c r="G493" s="8"/>
    </row>
    <row r="494" spans="7:7" x14ac:dyDescent="0.3">
      <c r="G494" s="8"/>
    </row>
    <row r="495" spans="7:7" x14ac:dyDescent="0.3">
      <c r="G495" s="8"/>
    </row>
    <row r="496" spans="7:7" x14ac:dyDescent="0.3">
      <c r="G496" s="8"/>
    </row>
    <row r="497" spans="7:7" x14ac:dyDescent="0.3">
      <c r="G497" s="8"/>
    </row>
    <row r="498" spans="7:7" x14ac:dyDescent="0.3">
      <c r="G498" s="8"/>
    </row>
    <row r="499" spans="7:7" x14ac:dyDescent="0.3">
      <c r="G499" s="8"/>
    </row>
    <row r="500" spans="7:7" x14ac:dyDescent="0.3">
      <c r="G500" s="8"/>
    </row>
    <row r="501" spans="7:7" x14ac:dyDescent="0.3">
      <c r="G501" s="8"/>
    </row>
    <row r="502" spans="7:7" x14ac:dyDescent="0.3">
      <c r="G502" s="8"/>
    </row>
    <row r="503" spans="7:7" x14ac:dyDescent="0.3">
      <c r="G503" s="8"/>
    </row>
    <row r="504" spans="7:7" x14ac:dyDescent="0.3">
      <c r="G504" s="8"/>
    </row>
    <row r="505" spans="7:7" x14ac:dyDescent="0.3">
      <c r="G505" s="8"/>
    </row>
    <row r="506" spans="7:7" x14ac:dyDescent="0.3">
      <c r="G506" s="8"/>
    </row>
    <row r="507" spans="7:7" x14ac:dyDescent="0.3">
      <c r="G507" s="8"/>
    </row>
    <row r="508" spans="7:7" x14ac:dyDescent="0.3">
      <c r="G508" s="8"/>
    </row>
    <row r="509" spans="7:7" x14ac:dyDescent="0.3">
      <c r="G509" s="8"/>
    </row>
    <row r="510" spans="7:7" x14ac:dyDescent="0.3">
      <c r="G510" s="8"/>
    </row>
    <row r="511" spans="7:7" x14ac:dyDescent="0.3">
      <c r="G511" s="8"/>
    </row>
    <row r="512" spans="7:7" x14ac:dyDescent="0.3">
      <c r="G512" s="8"/>
    </row>
    <row r="513" spans="7:7" x14ac:dyDescent="0.3">
      <c r="G513" s="8"/>
    </row>
    <row r="514" spans="7:7" x14ac:dyDescent="0.3">
      <c r="G514" s="8"/>
    </row>
    <row r="515" spans="7:7" x14ac:dyDescent="0.3">
      <c r="G515" s="8"/>
    </row>
    <row r="516" spans="7:7" x14ac:dyDescent="0.3">
      <c r="G516" s="8"/>
    </row>
    <row r="517" spans="7:7" x14ac:dyDescent="0.3">
      <c r="G517" s="8"/>
    </row>
    <row r="518" spans="7:7" x14ac:dyDescent="0.3">
      <c r="G518" s="8"/>
    </row>
    <row r="519" spans="7:7" x14ac:dyDescent="0.3">
      <c r="G519" s="8"/>
    </row>
    <row r="520" spans="7:7" x14ac:dyDescent="0.3">
      <c r="G520" s="8"/>
    </row>
    <row r="521" spans="7:7" x14ac:dyDescent="0.3">
      <c r="G521" s="8"/>
    </row>
    <row r="522" spans="7:7" x14ac:dyDescent="0.3">
      <c r="G522" s="8"/>
    </row>
    <row r="523" spans="7:7" x14ac:dyDescent="0.3">
      <c r="G523" s="8"/>
    </row>
    <row r="524" spans="7:7" x14ac:dyDescent="0.3">
      <c r="G524" s="8"/>
    </row>
    <row r="525" spans="7:7" x14ac:dyDescent="0.3">
      <c r="G525" s="8"/>
    </row>
    <row r="526" spans="7:7" x14ac:dyDescent="0.3">
      <c r="G526" s="8"/>
    </row>
    <row r="527" spans="7:7" x14ac:dyDescent="0.3">
      <c r="G527" s="8"/>
    </row>
    <row r="528" spans="7:7" x14ac:dyDescent="0.3">
      <c r="G528" s="8"/>
    </row>
    <row r="529" spans="7:7" x14ac:dyDescent="0.3">
      <c r="G529" s="8"/>
    </row>
    <row r="530" spans="7:7" x14ac:dyDescent="0.3">
      <c r="G530" s="8"/>
    </row>
    <row r="531" spans="7:7" x14ac:dyDescent="0.3">
      <c r="G531" s="8"/>
    </row>
    <row r="532" spans="7:7" x14ac:dyDescent="0.3">
      <c r="G532" s="8"/>
    </row>
    <row r="533" spans="7:7" x14ac:dyDescent="0.3">
      <c r="G533" s="8"/>
    </row>
    <row r="534" spans="7:7" x14ac:dyDescent="0.3">
      <c r="G534" s="8"/>
    </row>
    <row r="535" spans="7:7" x14ac:dyDescent="0.3">
      <c r="G535" s="8"/>
    </row>
    <row r="536" spans="7:7" x14ac:dyDescent="0.3">
      <c r="G536" s="8"/>
    </row>
    <row r="537" spans="7:7" x14ac:dyDescent="0.3">
      <c r="G537" s="8"/>
    </row>
    <row r="538" spans="7:7" x14ac:dyDescent="0.3">
      <c r="G538" s="8"/>
    </row>
    <row r="539" spans="7:7" x14ac:dyDescent="0.3">
      <c r="G539" s="8"/>
    </row>
    <row r="540" spans="7:7" x14ac:dyDescent="0.3">
      <c r="G540" s="8"/>
    </row>
    <row r="541" spans="7:7" x14ac:dyDescent="0.3">
      <c r="G541" s="8"/>
    </row>
    <row r="542" spans="7:7" x14ac:dyDescent="0.3">
      <c r="G542" s="8"/>
    </row>
    <row r="543" spans="7:7" x14ac:dyDescent="0.3">
      <c r="G543" s="8"/>
    </row>
    <row r="544" spans="7:7" x14ac:dyDescent="0.3">
      <c r="G544" s="8"/>
    </row>
    <row r="545" spans="7:7" x14ac:dyDescent="0.3">
      <c r="G545" s="8"/>
    </row>
    <row r="546" spans="7:7" x14ac:dyDescent="0.3">
      <c r="G546" s="8"/>
    </row>
    <row r="547" spans="7:7" x14ac:dyDescent="0.3">
      <c r="G547" s="8"/>
    </row>
    <row r="548" spans="7:7" x14ac:dyDescent="0.3">
      <c r="G548" s="8"/>
    </row>
    <row r="549" spans="7:7" x14ac:dyDescent="0.3">
      <c r="G549" s="8"/>
    </row>
    <row r="550" spans="7:7" x14ac:dyDescent="0.3">
      <c r="G550" s="8"/>
    </row>
    <row r="551" spans="7:7" x14ac:dyDescent="0.3">
      <c r="G551" s="8"/>
    </row>
    <row r="552" spans="7:7" x14ac:dyDescent="0.3">
      <c r="G552" s="8"/>
    </row>
    <row r="553" spans="7:7" x14ac:dyDescent="0.3">
      <c r="G553" s="8"/>
    </row>
    <row r="554" spans="7:7" x14ac:dyDescent="0.3">
      <c r="G554" s="8"/>
    </row>
    <row r="555" spans="7:7" x14ac:dyDescent="0.3">
      <c r="G555" s="8"/>
    </row>
    <row r="556" spans="7:7" x14ac:dyDescent="0.3">
      <c r="G556" s="8"/>
    </row>
    <row r="557" spans="7:7" x14ac:dyDescent="0.3">
      <c r="G557" s="8"/>
    </row>
    <row r="558" spans="7:7" x14ac:dyDescent="0.3">
      <c r="G558" s="8"/>
    </row>
    <row r="559" spans="7:7" x14ac:dyDescent="0.3">
      <c r="G559" s="8"/>
    </row>
    <row r="560" spans="7:7" x14ac:dyDescent="0.3">
      <c r="G560" s="8"/>
    </row>
    <row r="561" spans="7:7" x14ac:dyDescent="0.3">
      <c r="G561" s="8"/>
    </row>
    <row r="562" spans="7:7" x14ac:dyDescent="0.3">
      <c r="G562" s="8"/>
    </row>
    <row r="563" spans="7:7" x14ac:dyDescent="0.3">
      <c r="G563" s="8"/>
    </row>
    <row r="564" spans="7:7" x14ac:dyDescent="0.3">
      <c r="G564" s="8"/>
    </row>
    <row r="565" spans="7:7" x14ac:dyDescent="0.3">
      <c r="G565" s="8"/>
    </row>
    <row r="566" spans="7:7" x14ac:dyDescent="0.3">
      <c r="G566" s="8"/>
    </row>
    <row r="567" spans="7:7" x14ac:dyDescent="0.3">
      <c r="G567" s="8"/>
    </row>
    <row r="568" spans="7:7" x14ac:dyDescent="0.3">
      <c r="G568" s="8"/>
    </row>
    <row r="569" spans="7:7" x14ac:dyDescent="0.3">
      <c r="G569" s="8"/>
    </row>
    <row r="570" spans="7:7" x14ac:dyDescent="0.3">
      <c r="G570" s="8"/>
    </row>
    <row r="571" spans="7:7" x14ac:dyDescent="0.3">
      <c r="G571" s="8"/>
    </row>
    <row r="572" spans="7:7" x14ac:dyDescent="0.3">
      <c r="G572" s="8"/>
    </row>
    <row r="573" spans="7:7" x14ac:dyDescent="0.3">
      <c r="G573" s="8"/>
    </row>
    <row r="574" spans="7:7" x14ac:dyDescent="0.3">
      <c r="G574" s="8"/>
    </row>
    <row r="575" spans="7:7" x14ac:dyDescent="0.3">
      <c r="G575" s="8"/>
    </row>
    <row r="576" spans="7:7" x14ac:dyDescent="0.3">
      <c r="G576" s="8"/>
    </row>
    <row r="577" spans="7:7" x14ac:dyDescent="0.3">
      <c r="G577" s="8"/>
    </row>
    <row r="578" spans="7:7" x14ac:dyDescent="0.3">
      <c r="G578" s="8"/>
    </row>
    <row r="579" spans="7:7" x14ac:dyDescent="0.3">
      <c r="G579" s="8"/>
    </row>
    <row r="580" spans="7:7" x14ac:dyDescent="0.3">
      <c r="G580" s="8"/>
    </row>
    <row r="581" spans="7:7" x14ac:dyDescent="0.3">
      <c r="G581" s="8"/>
    </row>
    <row r="582" spans="7:7" x14ac:dyDescent="0.3">
      <c r="G582" s="8"/>
    </row>
    <row r="583" spans="7:7" x14ac:dyDescent="0.3">
      <c r="G583" s="8"/>
    </row>
    <row r="584" spans="7:7" x14ac:dyDescent="0.3">
      <c r="G584" s="8"/>
    </row>
    <row r="585" spans="7:7" x14ac:dyDescent="0.3">
      <c r="G585" s="8"/>
    </row>
    <row r="586" spans="7:7" x14ac:dyDescent="0.3">
      <c r="G586" s="8"/>
    </row>
    <row r="587" spans="7:7" x14ac:dyDescent="0.3">
      <c r="G587" s="8"/>
    </row>
    <row r="588" spans="7:7" x14ac:dyDescent="0.3">
      <c r="G588" s="8"/>
    </row>
    <row r="589" spans="7:7" x14ac:dyDescent="0.3">
      <c r="G589" s="8"/>
    </row>
    <row r="590" spans="7:7" x14ac:dyDescent="0.3">
      <c r="G590" s="8"/>
    </row>
    <row r="591" spans="7:7" x14ac:dyDescent="0.3">
      <c r="G591" s="8"/>
    </row>
    <row r="592" spans="7:7" x14ac:dyDescent="0.3">
      <c r="G592" s="8"/>
    </row>
    <row r="593" spans="7:7" x14ac:dyDescent="0.3">
      <c r="G593" s="8"/>
    </row>
    <row r="594" spans="7:7" x14ac:dyDescent="0.3">
      <c r="G594" s="8"/>
    </row>
    <row r="595" spans="7:7" x14ac:dyDescent="0.3">
      <c r="G595" s="8"/>
    </row>
    <row r="596" spans="7:7" x14ac:dyDescent="0.3">
      <c r="G596" s="8"/>
    </row>
    <row r="597" spans="7:7" x14ac:dyDescent="0.3">
      <c r="G597" s="8"/>
    </row>
    <row r="598" spans="7:7" x14ac:dyDescent="0.3">
      <c r="G598" s="8"/>
    </row>
    <row r="599" spans="7:7" x14ac:dyDescent="0.3">
      <c r="G599" s="8"/>
    </row>
    <row r="600" spans="7:7" x14ac:dyDescent="0.3">
      <c r="G600" s="8"/>
    </row>
    <row r="601" spans="7:7" x14ac:dyDescent="0.3">
      <c r="G601" s="8"/>
    </row>
    <row r="602" spans="7:7" x14ac:dyDescent="0.3">
      <c r="G602" s="8"/>
    </row>
    <row r="603" spans="7:7" x14ac:dyDescent="0.3">
      <c r="G603" s="8"/>
    </row>
    <row r="604" spans="7:7" x14ac:dyDescent="0.3">
      <c r="G604" s="8"/>
    </row>
    <row r="605" spans="7:7" x14ac:dyDescent="0.3">
      <c r="G605" s="8"/>
    </row>
    <row r="606" spans="7:7" x14ac:dyDescent="0.3">
      <c r="G606" s="8"/>
    </row>
    <row r="607" spans="7:7" x14ac:dyDescent="0.3">
      <c r="G607" s="8"/>
    </row>
    <row r="608" spans="7:7" x14ac:dyDescent="0.3">
      <c r="G608" s="8"/>
    </row>
    <row r="609" spans="7:7" x14ac:dyDescent="0.3">
      <c r="G609" s="8"/>
    </row>
    <row r="610" spans="7:7" x14ac:dyDescent="0.3">
      <c r="G610" s="8"/>
    </row>
    <row r="611" spans="7:7" x14ac:dyDescent="0.3">
      <c r="G611" s="8"/>
    </row>
    <row r="612" spans="7:7" x14ac:dyDescent="0.3">
      <c r="G612" s="8"/>
    </row>
    <row r="613" spans="7:7" x14ac:dyDescent="0.3">
      <c r="G613" s="8"/>
    </row>
    <row r="614" spans="7:7" x14ac:dyDescent="0.3">
      <c r="G614" s="8"/>
    </row>
    <row r="615" spans="7:7" x14ac:dyDescent="0.3">
      <c r="G615" s="8"/>
    </row>
    <row r="616" spans="7:7" x14ac:dyDescent="0.3">
      <c r="G616" s="8"/>
    </row>
    <row r="617" spans="7:7" x14ac:dyDescent="0.3">
      <c r="G617" s="8"/>
    </row>
    <row r="618" spans="7:7" x14ac:dyDescent="0.3">
      <c r="G618" s="8"/>
    </row>
    <row r="619" spans="7:7" x14ac:dyDescent="0.3">
      <c r="G619" s="8"/>
    </row>
    <row r="620" spans="7:7" x14ac:dyDescent="0.3">
      <c r="G620" s="8"/>
    </row>
    <row r="621" spans="7:7" x14ac:dyDescent="0.3">
      <c r="G621" s="8"/>
    </row>
    <row r="622" spans="7:7" x14ac:dyDescent="0.3">
      <c r="G622" s="8"/>
    </row>
    <row r="623" spans="7:7" x14ac:dyDescent="0.3">
      <c r="G623" s="8"/>
    </row>
    <row r="624" spans="7:7" x14ac:dyDescent="0.3">
      <c r="G624" s="8"/>
    </row>
    <row r="625" spans="7:7" x14ac:dyDescent="0.3">
      <c r="G625" s="8"/>
    </row>
    <row r="626" spans="7:7" x14ac:dyDescent="0.3">
      <c r="G626" s="8"/>
    </row>
    <row r="627" spans="7:7" x14ac:dyDescent="0.3">
      <c r="G627" s="8"/>
    </row>
    <row r="628" spans="7:7" x14ac:dyDescent="0.3">
      <c r="G628" s="8"/>
    </row>
    <row r="629" spans="7:7" x14ac:dyDescent="0.3">
      <c r="G629" s="8"/>
    </row>
    <row r="630" spans="7:7" x14ac:dyDescent="0.3">
      <c r="G630" s="8"/>
    </row>
    <row r="631" spans="7:7" x14ac:dyDescent="0.3">
      <c r="G631" s="8"/>
    </row>
    <row r="632" spans="7:7" x14ac:dyDescent="0.3">
      <c r="G632" s="8"/>
    </row>
    <row r="633" spans="7:7" x14ac:dyDescent="0.3">
      <c r="G633" s="8"/>
    </row>
    <row r="634" spans="7:7" x14ac:dyDescent="0.3">
      <c r="G634" s="8"/>
    </row>
    <row r="635" spans="7:7" x14ac:dyDescent="0.3">
      <c r="G635" s="8"/>
    </row>
    <row r="636" spans="7:7" x14ac:dyDescent="0.3">
      <c r="G636" s="8"/>
    </row>
    <row r="637" spans="7:7" x14ac:dyDescent="0.3">
      <c r="G637" s="8"/>
    </row>
    <row r="638" spans="7:7" x14ac:dyDescent="0.3">
      <c r="G638" s="8"/>
    </row>
    <row r="639" spans="7:7" x14ac:dyDescent="0.3">
      <c r="G639" s="8"/>
    </row>
    <row r="640" spans="7:7" x14ac:dyDescent="0.3">
      <c r="G640" s="8"/>
    </row>
    <row r="641" spans="7:7" x14ac:dyDescent="0.3">
      <c r="G641" s="8"/>
    </row>
    <row r="642" spans="7:7" x14ac:dyDescent="0.3">
      <c r="G642" s="8"/>
    </row>
    <row r="643" spans="7:7" x14ac:dyDescent="0.3">
      <c r="G643" s="8"/>
    </row>
    <row r="644" spans="7:7" x14ac:dyDescent="0.3">
      <c r="G644" s="8"/>
    </row>
    <row r="645" spans="7:7" x14ac:dyDescent="0.3">
      <c r="G645" s="8"/>
    </row>
    <row r="646" spans="7:7" x14ac:dyDescent="0.3">
      <c r="G646" s="8"/>
    </row>
    <row r="647" spans="7:7" x14ac:dyDescent="0.3">
      <c r="G647" s="8"/>
    </row>
    <row r="648" spans="7:7" x14ac:dyDescent="0.3">
      <c r="G648" s="8"/>
    </row>
    <row r="649" spans="7:7" x14ac:dyDescent="0.3">
      <c r="G649" s="8"/>
    </row>
    <row r="650" spans="7:7" x14ac:dyDescent="0.3">
      <c r="G650" s="8"/>
    </row>
    <row r="651" spans="7:7" x14ac:dyDescent="0.3">
      <c r="G651" s="8"/>
    </row>
    <row r="652" spans="7:7" x14ac:dyDescent="0.3">
      <c r="G652" s="8"/>
    </row>
    <row r="653" spans="7:7" x14ac:dyDescent="0.3">
      <c r="G653" s="8"/>
    </row>
    <row r="654" spans="7:7" x14ac:dyDescent="0.3">
      <c r="G654" s="8"/>
    </row>
    <row r="655" spans="7:7" x14ac:dyDescent="0.3">
      <c r="G655" s="8"/>
    </row>
    <row r="656" spans="7:7" x14ac:dyDescent="0.3">
      <c r="G656" s="8"/>
    </row>
    <row r="657" spans="7:7" x14ac:dyDescent="0.3">
      <c r="G657" s="8"/>
    </row>
    <row r="658" spans="7:7" x14ac:dyDescent="0.3">
      <c r="G658" s="8"/>
    </row>
    <row r="659" spans="7:7" x14ac:dyDescent="0.3">
      <c r="G659" s="8"/>
    </row>
    <row r="660" spans="7:7" x14ac:dyDescent="0.3">
      <c r="G660" s="8"/>
    </row>
    <row r="661" spans="7:7" x14ac:dyDescent="0.3">
      <c r="G661" s="8"/>
    </row>
    <row r="662" spans="7:7" x14ac:dyDescent="0.3">
      <c r="G662" s="8"/>
    </row>
    <row r="663" spans="7:7" x14ac:dyDescent="0.3">
      <c r="G663" s="8"/>
    </row>
    <row r="664" spans="7:7" x14ac:dyDescent="0.3">
      <c r="G664" s="8"/>
    </row>
    <row r="665" spans="7:7" x14ac:dyDescent="0.3">
      <c r="G665" s="8"/>
    </row>
    <row r="666" spans="7:7" x14ac:dyDescent="0.3">
      <c r="G666" s="8"/>
    </row>
    <row r="667" spans="7:7" x14ac:dyDescent="0.3">
      <c r="G667" s="8"/>
    </row>
    <row r="668" spans="7:7" x14ac:dyDescent="0.3">
      <c r="G668" s="8"/>
    </row>
    <row r="669" spans="7:7" x14ac:dyDescent="0.3">
      <c r="G669" s="8"/>
    </row>
    <row r="670" spans="7:7" x14ac:dyDescent="0.3">
      <c r="G670" s="8"/>
    </row>
    <row r="671" spans="7:7" x14ac:dyDescent="0.3">
      <c r="G671" s="8"/>
    </row>
    <row r="672" spans="7:7" x14ac:dyDescent="0.3">
      <c r="G672" s="8"/>
    </row>
    <row r="673" spans="7:7" x14ac:dyDescent="0.3">
      <c r="G673" s="8"/>
    </row>
    <row r="674" spans="7:7" x14ac:dyDescent="0.3">
      <c r="G674" s="8"/>
    </row>
    <row r="675" spans="7:7" x14ac:dyDescent="0.3">
      <c r="G675" s="8"/>
    </row>
    <row r="676" spans="7:7" x14ac:dyDescent="0.3">
      <c r="G676" s="8"/>
    </row>
    <row r="677" spans="7:7" x14ac:dyDescent="0.3">
      <c r="G677" s="8"/>
    </row>
    <row r="678" spans="7:7" x14ac:dyDescent="0.3">
      <c r="G678" s="8"/>
    </row>
    <row r="679" spans="7:7" x14ac:dyDescent="0.3">
      <c r="G679" s="8"/>
    </row>
    <row r="680" spans="7:7" x14ac:dyDescent="0.3">
      <c r="G680" s="8"/>
    </row>
    <row r="681" spans="7:7" x14ac:dyDescent="0.3">
      <c r="G681" s="8"/>
    </row>
    <row r="682" spans="7:7" x14ac:dyDescent="0.3">
      <c r="G682" s="8"/>
    </row>
    <row r="683" spans="7:7" x14ac:dyDescent="0.3">
      <c r="G683" s="8"/>
    </row>
    <row r="684" spans="7:7" x14ac:dyDescent="0.3">
      <c r="G684" s="8"/>
    </row>
    <row r="685" spans="7:7" x14ac:dyDescent="0.3">
      <c r="G685" s="8"/>
    </row>
    <row r="686" spans="7:7" x14ac:dyDescent="0.3">
      <c r="G686" s="8"/>
    </row>
    <row r="687" spans="7:7" x14ac:dyDescent="0.3">
      <c r="G687" s="8"/>
    </row>
    <row r="688" spans="7:7" x14ac:dyDescent="0.3">
      <c r="G688" s="8"/>
    </row>
    <row r="689" spans="7:7" x14ac:dyDescent="0.3">
      <c r="G689" s="8"/>
    </row>
    <row r="690" spans="7:7" x14ac:dyDescent="0.3">
      <c r="G690" s="8"/>
    </row>
    <row r="691" spans="7:7" x14ac:dyDescent="0.3">
      <c r="G691" s="8"/>
    </row>
    <row r="692" spans="7:7" x14ac:dyDescent="0.3">
      <c r="G692" s="8"/>
    </row>
    <row r="693" spans="7:7" x14ac:dyDescent="0.3">
      <c r="G693" s="8"/>
    </row>
    <row r="694" spans="7:7" x14ac:dyDescent="0.3">
      <c r="G694" s="8"/>
    </row>
    <row r="695" spans="7:7" x14ac:dyDescent="0.3">
      <c r="G695" s="8"/>
    </row>
    <row r="696" spans="7:7" x14ac:dyDescent="0.3">
      <c r="G696" s="8"/>
    </row>
    <row r="697" spans="7:7" x14ac:dyDescent="0.3">
      <c r="G697" s="8"/>
    </row>
    <row r="698" spans="7:7" x14ac:dyDescent="0.3">
      <c r="G698" s="8"/>
    </row>
    <row r="699" spans="7:7" x14ac:dyDescent="0.3">
      <c r="G699" s="8"/>
    </row>
    <row r="700" spans="7:7" x14ac:dyDescent="0.3">
      <c r="G700" s="8"/>
    </row>
    <row r="701" spans="7:7" x14ac:dyDescent="0.3">
      <c r="G701" s="8"/>
    </row>
    <row r="702" spans="7:7" x14ac:dyDescent="0.3">
      <c r="G702" s="8"/>
    </row>
    <row r="703" spans="7:7" x14ac:dyDescent="0.3">
      <c r="G703" s="8"/>
    </row>
    <row r="704" spans="7:7" x14ac:dyDescent="0.3">
      <c r="G704" s="8"/>
    </row>
    <row r="705" spans="7:7" x14ac:dyDescent="0.3">
      <c r="G705" s="8"/>
    </row>
    <row r="706" spans="7:7" x14ac:dyDescent="0.3">
      <c r="G706" s="8"/>
    </row>
    <row r="707" spans="7:7" x14ac:dyDescent="0.3">
      <c r="G707" s="8"/>
    </row>
    <row r="708" spans="7:7" x14ac:dyDescent="0.3">
      <c r="G708" s="8"/>
    </row>
    <row r="709" spans="7:7" x14ac:dyDescent="0.3">
      <c r="G709" s="8"/>
    </row>
    <row r="710" spans="7:7" x14ac:dyDescent="0.3">
      <c r="G710" s="8"/>
    </row>
    <row r="711" spans="7:7" x14ac:dyDescent="0.3">
      <c r="G711" s="8"/>
    </row>
    <row r="712" spans="7:7" x14ac:dyDescent="0.3">
      <c r="G712" s="8"/>
    </row>
    <row r="713" spans="7:7" x14ac:dyDescent="0.3">
      <c r="G713" s="8"/>
    </row>
    <row r="714" spans="7:7" x14ac:dyDescent="0.3">
      <c r="G714" s="8"/>
    </row>
    <row r="715" spans="7:7" x14ac:dyDescent="0.3">
      <c r="G715" s="8"/>
    </row>
    <row r="716" spans="7:7" x14ac:dyDescent="0.3">
      <c r="G716" s="8"/>
    </row>
    <row r="717" spans="7:7" x14ac:dyDescent="0.3">
      <c r="G717" s="8"/>
    </row>
    <row r="718" spans="7:7" x14ac:dyDescent="0.3">
      <c r="G718" s="8"/>
    </row>
    <row r="719" spans="7:7" x14ac:dyDescent="0.3">
      <c r="G719" s="8"/>
    </row>
    <row r="720" spans="7:7" x14ac:dyDescent="0.3">
      <c r="G720" s="8"/>
    </row>
    <row r="721" spans="7:7" x14ac:dyDescent="0.3">
      <c r="G721" s="8"/>
    </row>
    <row r="722" spans="7:7" x14ac:dyDescent="0.3">
      <c r="G722" s="8"/>
    </row>
    <row r="723" spans="7:7" x14ac:dyDescent="0.3">
      <c r="G723" s="8"/>
    </row>
    <row r="724" spans="7:7" x14ac:dyDescent="0.3">
      <c r="G724" s="8"/>
    </row>
    <row r="725" spans="7:7" x14ac:dyDescent="0.3">
      <c r="G725" s="8"/>
    </row>
    <row r="726" spans="7:7" x14ac:dyDescent="0.3">
      <c r="G726" s="8"/>
    </row>
    <row r="727" spans="7:7" x14ac:dyDescent="0.3">
      <c r="G727" s="8"/>
    </row>
    <row r="728" spans="7:7" x14ac:dyDescent="0.3">
      <c r="G728" s="8"/>
    </row>
    <row r="729" spans="7:7" x14ac:dyDescent="0.3">
      <c r="G729" s="8"/>
    </row>
    <row r="730" spans="7:7" x14ac:dyDescent="0.3">
      <c r="G730" s="8"/>
    </row>
    <row r="731" spans="7:7" x14ac:dyDescent="0.3">
      <c r="G731" s="8"/>
    </row>
    <row r="732" spans="7:7" x14ac:dyDescent="0.3">
      <c r="G732" s="8"/>
    </row>
    <row r="733" spans="7:7" x14ac:dyDescent="0.3">
      <c r="G733" s="8"/>
    </row>
    <row r="734" spans="7:7" x14ac:dyDescent="0.3">
      <c r="G734" s="8"/>
    </row>
    <row r="735" spans="7:7" x14ac:dyDescent="0.3">
      <c r="G735" s="8"/>
    </row>
    <row r="736" spans="7:7" x14ac:dyDescent="0.3">
      <c r="G736" s="8"/>
    </row>
    <row r="737" spans="7:7" x14ac:dyDescent="0.3">
      <c r="G737" s="8"/>
    </row>
    <row r="738" spans="7:7" x14ac:dyDescent="0.3">
      <c r="G738" s="8"/>
    </row>
    <row r="739" spans="7:7" x14ac:dyDescent="0.3">
      <c r="G739" s="8"/>
    </row>
    <row r="740" spans="7:7" x14ac:dyDescent="0.3">
      <c r="G740" s="8"/>
    </row>
    <row r="741" spans="7:7" x14ac:dyDescent="0.3">
      <c r="G741" s="8"/>
    </row>
    <row r="742" spans="7:7" x14ac:dyDescent="0.3">
      <c r="G742" s="8"/>
    </row>
    <row r="743" spans="7:7" x14ac:dyDescent="0.3">
      <c r="G743" s="8"/>
    </row>
    <row r="744" spans="7:7" x14ac:dyDescent="0.3">
      <c r="G744" s="8"/>
    </row>
    <row r="745" spans="7:7" x14ac:dyDescent="0.3">
      <c r="G745" s="8"/>
    </row>
    <row r="746" spans="7:7" x14ac:dyDescent="0.3">
      <c r="G746" s="8"/>
    </row>
    <row r="747" spans="7:7" x14ac:dyDescent="0.3">
      <c r="G747" s="8"/>
    </row>
    <row r="748" spans="7:7" x14ac:dyDescent="0.3">
      <c r="G748" s="8"/>
    </row>
    <row r="749" spans="7:7" x14ac:dyDescent="0.3">
      <c r="G749" s="8"/>
    </row>
    <row r="750" spans="7:7" x14ac:dyDescent="0.3">
      <c r="G750" s="8"/>
    </row>
    <row r="751" spans="7:7" x14ac:dyDescent="0.3">
      <c r="G751" s="8"/>
    </row>
    <row r="752" spans="7:7" x14ac:dyDescent="0.3">
      <c r="G752" s="8"/>
    </row>
    <row r="753" spans="7:7" x14ac:dyDescent="0.3">
      <c r="G753" s="8"/>
    </row>
    <row r="754" spans="7:7" x14ac:dyDescent="0.3">
      <c r="G754" s="8"/>
    </row>
    <row r="755" spans="7:7" x14ac:dyDescent="0.3">
      <c r="G755" s="8"/>
    </row>
    <row r="756" spans="7:7" x14ac:dyDescent="0.3">
      <c r="G756" s="8"/>
    </row>
    <row r="757" spans="7:7" x14ac:dyDescent="0.3">
      <c r="G757" s="8"/>
    </row>
    <row r="758" spans="7:7" x14ac:dyDescent="0.3">
      <c r="G758" s="8"/>
    </row>
    <row r="759" spans="7:7" x14ac:dyDescent="0.3">
      <c r="G759" s="8"/>
    </row>
    <row r="760" spans="7:7" x14ac:dyDescent="0.3">
      <c r="G760" s="8"/>
    </row>
    <row r="761" spans="7:7" x14ac:dyDescent="0.3">
      <c r="G761" s="8"/>
    </row>
    <row r="762" spans="7:7" x14ac:dyDescent="0.3">
      <c r="G762" s="8"/>
    </row>
    <row r="763" spans="7:7" x14ac:dyDescent="0.3">
      <c r="G763" s="8"/>
    </row>
    <row r="764" spans="7:7" x14ac:dyDescent="0.3">
      <c r="G764" s="8"/>
    </row>
    <row r="765" spans="7:7" x14ac:dyDescent="0.3">
      <c r="G765" s="8"/>
    </row>
    <row r="766" spans="7:7" x14ac:dyDescent="0.3">
      <c r="G766" s="8"/>
    </row>
    <row r="767" spans="7:7" x14ac:dyDescent="0.3">
      <c r="G767" s="8"/>
    </row>
    <row r="768" spans="7:7" x14ac:dyDescent="0.3">
      <c r="G768" s="8"/>
    </row>
    <row r="769" spans="7:7" x14ac:dyDescent="0.3">
      <c r="G769" s="8"/>
    </row>
    <row r="770" spans="7:7" x14ac:dyDescent="0.3">
      <c r="G770" s="8"/>
    </row>
    <row r="771" spans="7:7" x14ac:dyDescent="0.3">
      <c r="G771" s="8"/>
    </row>
    <row r="772" spans="7:7" x14ac:dyDescent="0.3">
      <c r="G772" s="8"/>
    </row>
    <row r="773" spans="7:7" x14ac:dyDescent="0.3">
      <c r="G773" s="8"/>
    </row>
    <row r="774" spans="7:7" x14ac:dyDescent="0.3">
      <c r="G774" s="8"/>
    </row>
    <row r="775" spans="7:7" x14ac:dyDescent="0.3">
      <c r="G775" s="8"/>
    </row>
    <row r="776" spans="7:7" x14ac:dyDescent="0.3">
      <c r="G776" s="8"/>
    </row>
    <row r="777" spans="7:7" x14ac:dyDescent="0.3">
      <c r="G777" s="8"/>
    </row>
    <row r="778" spans="7:7" x14ac:dyDescent="0.3">
      <c r="G778" s="8"/>
    </row>
    <row r="779" spans="7:7" x14ac:dyDescent="0.3">
      <c r="G779" s="8"/>
    </row>
    <row r="780" spans="7:7" x14ac:dyDescent="0.3">
      <c r="G780" s="8"/>
    </row>
    <row r="781" spans="7:7" x14ac:dyDescent="0.3">
      <c r="G781" s="8"/>
    </row>
    <row r="782" spans="7:7" x14ac:dyDescent="0.3">
      <c r="G782" s="8"/>
    </row>
    <row r="783" spans="7:7" x14ac:dyDescent="0.3">
      <c r="G783" s="8"/>
    </row>
    <row r="784" spans="7:7" x14ac:dyDescent="0.3">
      <c r="G784" s="8"/>
    </row>
    <row r="785" spans="7:7" x14ac:dyDescent="0.3">
      <c r="G785" s="8"/>
    </row>
    <row r="786" spans="7:7" x14ac:dyDescent="0.3">
      <c r="G786" s="8"/>
    </row>
    <row r="787" spans="7:7" x14ac:dyDescent="0.3">
      <c r="G787" s="8"/>
    </row>
    <row r="788" spans="7:7" x14ac:dyDescent="0.3">
      <c r="G788" s="8"/>
    </row>
    <row r="789" spans="7:7" x14ac:dyDescent="0.3">
      <c r="G789" s="8"/>
    </row>
    <row r="790" spans="7:7" x14ac:dyDescent="0.3">
      <c r="G790" s="8"/>
    </row>
    <row r="791" spans="7:7" x14ac:dyDescent="0.3">
      <c r="G791" s="8"/>
    </row>
    <row r="792" spans="7:7" x14ac:dyDescent="0.3">
      <c r="G792" s="8"/>
    </row>
    <row r="793" spans="7:7" x14ac:dyDescent="0.3">
      <c r="G793" s="8"/>
    </row>
    <row r="794" spans="7:7" x14ac:dyDescent="0.3">
      <c r="G794" s="8"/>
    </row>
    <row r="795" spans="7:7" x14ac:dyDescent="0.3">
      <c r="G795" s="8"/>
    </row>
    <row r="796" spans="7:7" x14ac:dyDescent="0.3">
      <c r="G796" s="8"/>
    </row>
    <row r="797" spans="7:7" x14ac:dyDescent="0.3">
      <c r="G797" s="8"/>
    </row>
    <row r="798" spans="7:7" x14ac:dyDescent="0.3">
      <c r="G798" s="8"/>
    </row>
    <row r="799" spans="7:7" x14ac:dyDescent="0.3">
      <c r="G799" s="8"/>
    </row>
    <row r="800" spans="7:7" x14ac:dyDescent="0.3">
      <c r="G800" s="8"/>
    </row>
    <row r="801" spans="7:7" x14ac:dyDescent="0.3">
      <c r="G801" s="8"/>
    </row>
    <row r="802" spans="7:7" x14ac:dyDescent="0.3">
      <c r="G802" s="8"/>
    </row>
    <row r="803" spans="7:7" x14ac:dyDescent="0.3">
      <c r="G803" s="8"/>
    </row>
    <row r="804" spans="7:7" x14ac:dyDescent="0.3">
      <c r="G804" s="8"/>
    </row>
    <row r="805" spans="7:7" x14ac:dyDescent="0.3">
      <c r="G805" s="8"/>
    </row>
    <row r="806" spans="7:7" x14ac:dyDescent="0.3">
      <c r="G806" s="8"/>
    </row>
    <row r="807" spans="7:7" x14ac:dyDescent="0.3">
      <c r="G807" s="8"/>
    </row>
    <row r="808" spans="7:7" x14ac:dyDescent="0.3">
      <c r="G808" s="8"/>
    </row>
    <row r="809" spans="7:7" x14ac:dyDescent="0.3">
      <c r="G809" s="8"/>
    </row>
    <row r="810" spans="7:7" x14ac:dyDescent="0.3">
      <c r="G810" s="8"/>
    </row>
    <row r="811" spans="7:7" x14ac:dyDescent="0.3">
      <c r="G811" s="8"/>
    </row>
    <row r="812" spans="7:7" x14ac:dyDescent="0.3">
      <c r="G812" s="8"/>
    </row>
    <row r="813" spans="7:7" x14ac:dyDescent="0.3">
      <c r="G813" s="8"/>
    </row>
    <row r="814" spans="7:7" x14ac:dyDescent="0.3">
      <c r="G814" s="8"/>
    </row>
    <row r="815" spans="7:7" x14ac:dyDescent="0.3">
      <c r="G815" s="8"/>
    </row>
    <row r="816" spans="7:7" x14ac:dyDescent="0.3">
      <c r="G816" s="8"/>
    </row>
    <row r="817" spans="7:7" x14ac:dyDescent="0.3">
      <c r="G817" s="8"/>
    </row>
    <row r="818" spans="7:7" x14ac:dyDescent="0.3">
      <c r="G818" s="8"/>
    </row>
    <row r="819" spans="7:7" x14ac:dyDescent="0.3">
      <c r="G819" s="8"/>
    </row>
    <row r="820" spans="7:7" x14ac:dyDescent="0.3">
      <c r="G820" s="8"/>
    </row>
    <row r="821" spans="7:7" x14ac:dyDescent="0.3">
      <c r="G821" s="8"/>
    </row>
    <row r="822" spans="7:7" x14ac:dyDescent="0.3">
      <c r="G822" s="8"/>
    </row>
    <row r="823" spans="7:7" x14ac:dyDescent="0.3">
      <c r="G823" s="8"/>
    </row>
    <row r="824" spans="7:7" x14ac:dyDescent="0.3">
      <c r="G824" s="8"/>
    </row>
    <row r="825" spans="7:7" x14ac:dyDescent="0.3">
      <c r="G825" s="8"/>
    </row>
    <row r="826" spans="7:7" x14ac:dyDescent="0.3">
      <c r="G826" s="8"/>
    </row>
    <row r="827" spans="7:7" x14ac:dyDescent="0.3">
      <c r="G827" s="8"/>
    </row>
    <row r="828" spans="7:7" x14ac:dyDescent="0.3">
      <c r="G828" s="8"/>
    </row>
    <row r="829" spans="7:7" x14ac:dyDescent="0.3">
      <c r="G829" s="8"/>
    </row>
    <row r="830" spans="7:7" x14ac:dyDescent="0.3">
      <c r="G830" s="8"/>
    </row>
    <row r="831" spans="7:7" x14ac:dyDescent="0.3">
      <c r="G831" s="8"/>
    </row>
    <row r="832" spans="7:7" x14ac:dyDescent="0.3">
      <c r="G832" s="8"/>
    </row>
    <row r="833" spans="7:7" x14ac:dyDescent="0.3">
      <c r="G833" s="8"/>
    </row>
    <row r="834" spans="7:7" x14ac:dyDescent="0.3">
      <c r="G834" s="8"/>
    </row>
    <row r="835" spans="7:7" x14ac:dyDescent="0.3">
      <c r="G835" s="8"/>
    </row>
    <row r="836" spans="7:7" x14ac:dyDescent="0.3">
      <c r="G836" s="8"/>
    </row>
    <row r="837" spans="7:7" x14ac:dyDescent="0.3">
      <c r="G837" s="8"/>
    </row>
    <row r="838" spans="7:7" x14ac:dyDescent="0.3">
      <c r="G838" s="8"/>
    </row>
    <row r="839" spans="7:7" x14ac:dyDescent="0.3">
      <c r="G839" s="8"/>
    </row>
    <row r="840" spans="7:7" x14ac:dyDescent="0.3">
      <c r="G840" s="8"/>
    </row>
    <row r="841" spans="7:7" x14ac:dyDescent="0.3">
      <c r="G841" s="8"/>
    </row>
    <row r="842" spans="7:7" x14ac:dyDescent="0.3">
      <c r="G842" s="8"/>
    </row>
    <row r="843" spans="7:7" x14ac:dyDescent="0.3">
      <c r="G843" s="8"/>
    </row>
    <row r="844" spans="7:7" x14ac:dyDescent="0.3">
      <c r="G844" s="8"/>
    </row>
    <row r="845" spans="7:7" x14ac:dyDescent="0.3">
      <c r="G845" s="8"/>
    </row>
    <row r="846" spans="7:7" x14ac:dyDescent="0.3">
      <c r="G846" s="8"/>
    </row>
    <row r="847" spans="7:7" x14ac:dyDescent="0.3">
      <c r="G847" s="8"/>
    </row>
    <row r="848" spans="7:7" x14ac:dyDescent="0.3">
      <c r="G848" s="8"/>
    </row>
    <row r="849" spans="7:7" x14ac:dyDescent="0.3">
      <c r="G849" s="8"/>
    </row>
    <row r="850" spans="7:7" x14ac:dyDescent="0.3">
      <c r="G850" s="8"/>
    </row>
    <row r="851" spans="7:7" x14ac:dyDescent="0.3">
      <c r="G851" s="8"/>
    </row>
    <row r="852" spans="7:7" x14ac:dyDescent="0.3">
      <c r="G852" s="8"/>
    </row>
    <row r="853" spans="7:7" x14ac:dyDescent="0.3">
      <c r="G853" s="8"/>
    </row>
    <row r="854" spans="7:7" x14ac:dyDescent="0.3">
      <c r="G854" s="8"/>
    </row>
    <row r="855" spans="7:7" x14ac:dyDescent="0.3">
      <c r="G855" s="8"/>
    </row>
    <row r="856" spans="7:7" x14ac:dyDescent="0.3">
      <c r="G856" s="8"/>
    </row>
    <row r="857" spans="7:7" x14ac:dyDescent="0.3">
      <c r="G857" s="8"/>
    </row>
    <row r="858" spans="7:7" x14ac:dyDescent="0.3">
      <c r="G858" s="8"/>
    </row>
    <row r="859" spans="7:7" x14ac:dyDescent="0.3">
      <c r="G859" s="8"/>
    </row>
    <row r="860" spans="7:7" x14ac:dyDescent="0.3">
      <c r="G860" s="8"/>
    </row>
    <row r="861" spans="7:7" x14ac:dyDescent="0.3">
      <c r="G861" s="8"/>
    </row>
    <row r="862" spans="7:7" x14ac:dyDescent="0.3">
      <c r="G862" s="8"/>
    </row>
    <row r="863" spans="7:7" x14ac:dyDescent="0.3">
      <c r="G863" s="8"/>
    </row>
    <row r="864" spans="7:7" x14ac:dyDescent="0.3">
      <c r="G864" s="8"/>
    </row>
    <row r="865" spans="7:7" x14ac:dyDescent="0.3">
      <c r="G865" s="8"/>
    </row>
    <row r="866" spans="7:7" x14ac:dyDescent="0.3">
      <c r="G866" s="8"/>
    </row>
    <row r="867" spans="7:7" x14ac:dyDescent="0.3">
      <c r="G867" s="8"/>
    </row>
    <row r="868" spans="7:7" x14ac:dyDescent="0.3">
      <c r="G868" s="8"/>
    </row>
    <row r="869" spans="7:7" x14ac:dyDescent="0.3">
      <c r="G869" s="8"/>
    </row>
    <row r="870" spans="7:7" x14ac:dyDescent="0.3">
      <c r="G870" s="8"/>
    </row>
    <row r="871" spans="7:7" x14ac:dyDescent="0.3">
      <c r="G871" s="8"/>
    </row>
    <row r="872" spans="7:7" x14ac:dyDescent="0.3">
      <c r="G872" s="8"/>
    </row>
    <row r="873" spans="7:7" x14ac:dyDescent="0.3">
      <c r="G873" s="8"/>
    </row>
    <row r="874" spans="7:7" x14ac:dyDescent="0.3">
      <c r="G874" s="8"/>
    </row>
    <row r="875" spans="7:7" x14ac:dyDescent="0.3">
      <c r="G875" s="8"/>
    </row>
    <row r="876" spans="7:7" x14ac:dyDescent="0.3">
      <c r="G876" s="8"/>
    </row>
    <row r="877" spans="7:7" x14ac:dyDescent="0.3">
      <c r="G877" s="8"/>
    </row>
    <row r="878" spans="7:7" x14ac:dyDescent="0.3">
      <c r="G878" s="8"/>
    </row>
    <row r="879" spans="7:7" x14ac:dyDescent="0.3">
      <c r="G879" s="8"/>
    </row>
    <row r="880" spans="7:7" x14ac:dyDescent="0.3">
      <c r="G880" s="8"/>
    </row>
    <row r="881" spans="7:7" x14ac:dyDescent="0.3">
      <c r="G881" s="8"/>
    </row>
    <row r="882" spans="7:7" x14ac:dyDescent="0.3">
      <c r="G882" s="8"/>
    </row>
    <row r="883" spans="7:7" x14ac:dyDescent="0.3">
      <c r="G883" s="8"/>
    </row>
    <row r="884" spans="7:7" x14ac:dyDescent="0.3">
      <c r="G884" s="8"/>
    </row>
    <row r="885" spans="7:7" x14ac:dyDescent="0.3">
      <c r="G885" s="8"/>
    </row>
    <row r="886" spans="7:7" x14ac:dyDescent="0.3">
      <c r="G886" s="8"/>
    </row>
    <row r="887" spans="7:7" x14ac:dyDescent="0.3">
      <c r="G887" s="8"/>
    </row>
    <row r="888" spans="7:7" x14ac:dyDescent="0.3">
      <c r="G888" s="8"/>
    </row>
    <row r="889" spans="7:7" x14ac:dyDescent="0.3">
      <c r="G889" s="8"/>
    </row>
    <row r="890" spans="7:7" x14ac:dyDescent="0.3">
      <c r="G890" s="8"/>
    </row>
    <row r="891" spans="7:7" x14ac:dyDescent="0.3">
      <c r="G891" s="8"/>
    </row>
    <row r="892" spans="7:7" x14ac:dyDescent="0.3">
      <c r="G892" s="8"/>
    </row>
    <row r="893" spans="7:7" x14ac:dyDescent="0.3">
      <c r="G893" s="8"/>
    </row>
    <row r="894" spans="7:7" x14ac:dyDescent="0.3">
      <c r="G894" s="8"/>
    </row>
    <row r="895" spans="7:7" x14ac:dyDescent="0.3">
      <c r="G895" s="8"/>
    </row>
    <row r="896" spans="7:7" x14ac:dyDescent="0.3">
      <c r="G896" s="8"/>
    </row>
    <row r="897" spans="7:7" x14ac:dyDescent="0.3">
      <c r="G897" s="8"/>
    </row>
    <row r="898" spans="7:7" x14ac:dyDescent="0.3">
      <c r="G898" s="8"/>
    </row>
    <row r="899" spans="7:7" x14ac:dyDescent="0.3">
      <c r="G899" s="8"/>
    </row>
    <row r="900" spans="7:7" x14ac:dyDescent="0.3">
      <c r="G900" s="8"/>
    </row>
    <row r="901" spans="7:7" x14ac:dyDescent="0.3">
      <c r="G901" s="8"/>
    </row>
    <row r="902" spans="7:7" x14ac:dyDescent="0.3">
      <c r="G902" s="8"/>
    </row>
    <row r="903" spans="7:7" x14ac:dyDescent="0.3">
      <c r="G903" s="8"/>
    </row>
    <row r="904" spans="7:7" x14ac:dyDescent="0.3">
      <c r="G904" s="8"/>
    </row>
    <row r="905" spans="7:7" x14ac:dyDescent="0.3">
      <c r="G905" s="8"/>
    </row>
    <row r="906" spans="7:7" x14ac:dyDescent="0.3">
      <c r="G906" s="8"/>
    </row>
    <row r="907" spans="7:7" x14ac:dyDescent="0.3">
      <c r="G907" s="8"/>
    </row>
    <row r="908" spans="7:7" x14ac:dyDescent="0.3">
      <c r="G908" s="8"/>
    </row>
    <row r="909" spans="7:7" x14ac:dyDescent="0.3">
      <c r="G909" s="8"/>
    </row>
    <row r="910" spans="7:7" x14ac:dyDescent="0.3">
      <c r="G910" s="8"/>
    </row>
    <row r="911" spans="7:7" x14ac:dyDescent="0.3">
      <c r="G911" s="8"/>
    </row>
    <row r="912" spans="7:7" x14ac:dyDescent="0.3">
      <c r="G912" s="8"/>
    </row>
    <row r="913" spans="7:7" x14ac:dyDescent="0.3">
      <c r="G913" s="8"/>
    </row>
    <row r="914" spans="7:7" x14ac:dyDescent="0.3">
      <c r="G914" s="8"/>
    </row>
    <row r="915" spans="7:7" x14ac:dyDescent="0.3">
      <c r="G915" s="8"/>
    </row>
    <row r="916" spans="7:7" x14ac:dyDescent="0.3">
      <c r="G916" s="8"/>
    </row>
    <row r="917" spans="7:7" x14ac:dyDescent="0.3">
      <c r="G917" s="8"/>
    </row>
    <row r="918" spans="7:7" x14ac:dyDescent="0.3">
      <c r="G918" s="8"/>
    </row>
    <row r="919" spans="7:7" x14ac:dyDescent="0.3">
      <c r="G919" s="8"/>
    </row>
    <row r="920" spans="7:7" x14ac:dyDescent="0.3">
      <c r="G920" s="8"/>
    </row>
    <row r="921" spans="7:7" x14ac:dyDescent="0.3">
      <c r="G921" s="8"/>
    </row>
    <row r="922" spans="7:7" x14ac:dyDescent="0.3">
      <c r="G922" s="8"/>
    </row>
    <row r="923" spans="7:7" x14ac:dyDescent="0.3">
      <c r="G923" s="8"/>
    </row>
    <row r="924" spans="7:7" x14ac:dyDescent="0.3">
      <c r="G924" s="8"/>
    </row>
    <row r="925" spans="7:7" x14ac:dyDescent="0.3">
      <c r="G925" s="8"/>
    </row>
    <row r="926" spans="7:7" x14ac:dyDescent="0.3">
      <c r="G926" s="8"/>
    </row>
    <row r="927" spans="7:7" x14ac:dyDescent="0.3">
      <c r="G927" s="8"/>
    </row>
    <row r="928" spans="7:7" x14ac:dyDescent="0.3">
      <c r="G928" s="8"/>
    </row>
    <row r="929" spans="7:7" x14ac:dyDescent="0.3">
      <c r="G929" s="8"/>
    </row>
    <row r="930" spans="7:7" x14ac:dyDescent="0.3">
      <c r="G930" s="8"/>
    </row>
    <row r="931" spans="7:7" x14ac:dyDescent="0.3">
      <c r="G931" s="8"/>
    </row>
    <row r="932" spans="7:7" x14ac:dyDescent="0.3">
      <c r="G932" s="8"/>
    </row>
    <row r="933" spans="7:7" x14ac:dyDescent="0.3">
      <c r="G933" s="8"/>
    </row>
    <row r="934" spans="7:7" x14ac:dyDescent="0.3">
      <c r="G934" s="8"/>
    </row>
    <row r="935" spans="7:7" x14ac:dyDescent="0.3">
      <c r="G935" s="8"/>
    </row>
    <row r="936" spans="7:7" x14ac:dyDescent="0.3">
      <c r="G936" s="8"/>
    </row>
    <row r="937" spans="7:7" x14ac:dyDescent="0.3">
      <c r="G937" s="8"/>
    </row>
    <row r="938" spans="7:7" x14ac:dyDescent="0.3">
      <c r="G938" s="8"/>
    </row>
    <row r="939" spans="7:7" x14ac:dyDescent="0.3">
      <c r="G939" s="8"/>
    </row>
    <row r="940" spans="7:7" x14ac:dyDescent="0.3">
      <c r="G940" s="8"/>
    </row>
    <row r="941" spans="7:7" x14ac:dyDescent="0.3">
      <c r="G941" s="8"/>
    </row>
    <row r="942" spans="7:7" x14ac:dyDescent="0.3">
      <c r="G942" s="8"/>
    </row>
    <row r="943" spans="7:7" x14ac:dyDescent="0.3">
      <c r="G943" s="8"/>
    </row>
    <row r="944" spans="7:7" x14ac:dyDescent="0.3">
      <c r="G944" s="8"/>
    </row>
    <row r="945" spans="7:7" x14ac:dyDescent="0.3">
      <c r="G945" s="8"/>
    </row>
    <row r="946" spans="7:7" x14ac:dyDescent="0.3">
      <c r="G946" s="8"/>
    </row>
    <row r="947" spans="7:7" x14ac:dyDescent="0.3">
      <c r="G947" s="8"/>
    </row>
    <row r="948" spans="7:7" x14ac:dyDescent="0.3">
      <c r="G948" s="8"/>
    </row>
    <row r="949" spans="7:7" x14ac:dyDescent="0.3">
      <c r="G949" s="8"/>
    </row>
    <row r="950" spans="7:7" x14ac:dyDescent="0.3">
      <c r="G950" s="8"/>
    </row>
    <row r="951" spans="7:7" x14ac:dyDescent="0.3">
      <c r="G951" s="8"/>
    </row>
    <row r="952" spans="7:7" x14ac:dyDescent="0.3">
      <c r="G952" s="8"/>
    </row>
    <row r="953" spans="7:7" x14ac:dyDescent="0.3">
      <c r="G953" s="8"/>
    </row>
    <row r="954" spans="7:7" x14ac:dyDescent="0.3">
      <c r="G954" s="8"/>
    </row>
    <row r="955" spans="7:7" x14ac:dyDescent="0.3">
      <c r="G955" s="8"/>
    </row>
    <row r="956" spans="7:7" x14ac:dyDescent="0.3">
      <c r="G956" s="8"/>
    </row>
    <row r="957" spans="7:7" x14ac:dyDescent="0.3">
      <c r="G957" s="8"/>
    </row>
    <row r="958" spans="7:7" x14ac:dyDescent="0.3">
      <c r="G958" s="8"/>
    </row>
    <row r="959" spans="7:7" x14ac:dyDescent="0.3">
      <c r="G959" s="8"/>
    </row>
    <row r="960" spans="7:7" x14ac:dyDescent="0.3">
      <c r="G960" s="8"/>
    </row>
    <row r="961" spans="7:7" x14ac:dyDescent="0.3">
      <c r="G961" s="8"/>
    </row>
    <row r="962" spans="7:7" x14ac:dyDescent="0.3">
      <c r="G962" s="8"/>
    </row>
    <row r="963" spans="7:7" x14ac:dyDescent="0.3">
      <c r="G963" s="8"/>
    </row>
    <row r="964" spans="7:7" x14ac:dyDescent="0.3">
      <c r="G964" s="8"/>
    </row>
    <row r="965" spans="7:7" x14ac:dyDescent="0.3">
      <c r="G965" s="8"/>
    </row>
    <row r="966" spans="7:7" x14ac:dyDescent="0.3">
      <c r="G966" s="8"/>
    </row>
    <row r="967" spans="7:7" x14ac:dyDescent="0.3">
      <c r="G967" s="8"/>
    </row>
    <row r="968" spans="7:7" x14ac:dyDescent="0.3">
      <c r="G968" s="8"/>
    </row>
    <row r="969" spans="7:7" x14ac:dyDescent="0.3">
      <c r="G969" s="8"/>
    </row>
    <row r="970" spans="7:7" x14ac:dyDescent="0.3">
      <c r="G970" s="8"/>
    </row>
    <row r="971" spans="7:7" x14ac:dyDescent="0.3">
      <c r="G971" s="8"/>
    </row>
    <row r="972" spans="7:7" x14ac:dyDescent="0.3">
      <c r="G972" s="8"/>
    </row>
    <row r="973" spans="7:7" x14ac:dyDescent="0.3">
      <c r="G973" s="8"/>
    </row>
    <row r="974" spans="7:7" x14ac:dyDescent="0.3">
      <c r="G974" s="8"/>
    </row>
    <row r="975" spans="7:7" x14ac:dyDescent="0.3">
      <c r="G975" s="8"/>
    </row>
    <row r="976" spans="7:7" x14ac:dyDescent="0.3">
      <c r="G976" s="8"/>
    </row>
    <row r="977" spans="7:7" x14ac:dyDescent="0.3">
      <c r="G977" s="8"/>
    </row>
    <row r="978" spans="7:7" x14ac:dyDescent="0.3">
      <c r="G978" s="8"/>
    </row>
    <row r="979" spans="7:7" x14ac:dyDescent="0.3">
      <c r="G979" s="8"/>
    </row>
    <row r="980" spans="7:7" x14ac:dyDescent="0.3">
      <c r="G980" s="8"/>
    </row>
    <row r="981" spans="7:7" x14ac:dyDescent="0.3">
      <c r="G981" s="8"/>
    </row>
    <row r="982" spans="7:7" x14ac:dyDescent="0.3">
      <c r="G982" s="8"/>
    </row>
    <row r="983" spans="7:7" x14ac:dyDescent="0.3">
      <c r="G983" s="8"/>
    </row>
    <row r="984" spans="7:7" x14ac:dyDescent="0.3">
      <c r="G984" s="8"/>
    </row>
    <row r="985" spans="7:7" x14ac:dyDescent="0.3">
      <c r="G985" s="8"/>
    </row>
    <row r="986" spans="7:7" x14ac:dyDescent="0.3">
      <c r="G986" s="8"/>
    </row>
    <row r="987" spans="7:7" x14ac:dyDescent="0.3">
      <c r="G987" s="8"/>
    </row>
    <row r="988" spans="7:7" x14ac:dyDescent="0.3">
      <c r="G988" s="8"/>
    </row>
    <row r="989" spans="7:7" x14ac:dyDescent="0.3">
      <c r="G989" s="8"/>
    </row>
    <row r="990" spans="7:7" x14ac:dyDescent="0.3">
      <c r="G990" s="8"/>
    </row>
    <row r="991" spans="7:7" x14ac:dyDescent="0.3">
      <c r="G991" s="8"/>
    </row>
    <row r="992" spans="7:7" x14ac:dyDescent="0.3">
      <c r="G992" s="8"/>
    </row>
    <row r="993" spans="7:7" x14ac:dyDescent="0.3">
      <c r="G993" s="8"/>
    </row>
    <row r="994" spans="7:7" x14ac:dyDescent="0.3">
      <c r="G994" s="8"/>
    </row>
    <row r="995" spans="7:7" x14ac:dyDescent="0.3">
      <c r="G995" s="8"/>
    </row>
    <row r="996" spans="7:7" x14ac:dyDescent="0.3">
      <c r="G996" s="8"/>
    </row>
    <row r="997" spans="7:7" x14ac:dyDescent="0.3">
      <c r="G997" s="8"/>
    </row>
    <row r="998" spans="7:7" x14ac:dyDescent="0.3">
      <c r="G998" s="8"/>
    </row>
    <row r="999" spans="7:7" x14ac:dyDescent="0.3">
      <c r="G999" s="8"/>
    </row>
    <row r="1000" spans="7:7" x14ac:dyDescent="0.3">
      <c r="G1000" s="8"/>
    </row>
    <row r="1001" spans="7:7" x14ac:dyDescent="0.3">
      <c r="G1001" s="8"/>
    </row>
    <row r="1002" spans="7:7" x14ac:dyDescent="0.3">
      <c r="G1002" s="8"/>
    </row>
    <row r="1003" spans="7:7" x14ac:dyDescent="0.3">
      <c r="G1003" s="8"/>
    </row>
    <row r="1004" spans="7:7" x14ac:dyDescent="0.3">
      <c r="G1004" s="8"/>
    </row>
    <row r="1005" spans="7:7" x14ac:dyDescent="0.3">
      <c r="G1005" s="8"/>
    </row>
    <row r="1006" spans="7:7" x14ac:dyDescent="0.3">
      <c r="G1006" s="8"/>
    </row>
    <row r="1007" spans="7:7" x14ac:dyDescent="0.3">
      <c r="G1007" s="8"/>
    </row>
    <row r="1008" spans="7:7" x14ac:dyDescent="0.3">
      <c r="G1008" s="8"/>
    </row>
    <row r="1009" spans="7:7" x14ac:dyDescent="0.3">
      <c r="G1009" s="8"/>
    </row>
    <row r="1010" spans="7:7" x14ac:dyDescent="0.3">
      <c r="G1010" s="8"/>
    </row>
    <row r="1011" spans="7:7" x14ac:dyDescent="0.3">
      <c r="G1011" s="8"/>
    </row>
    <row r="1012" spans="7:7" x14ac:dyDescent="0.3">
      <c r="G1012" s="8"/>
    </row>
    <row r="1013" spans="7:7" x14ac:dyDescent="0.3">
      <c r="G1013" s="8"/>
    </row>
    <row r="1014" spans="7:7" x14ac:dyDescent="0.3">
      <c r="G1014" s="8"/>
    </row>
    <row r="1015" spans="7:7" x14ac:dyDescent="0.3">
      <c r="G1015" s="8"/>
    </row>
    <row r="1016" spans="7:7" x14ac:dyDescent="0.3">
      <c r="G1016" s="8"/>
    </row>
    <row r="1017" spans="7:7" x14ac:dyDescent="0.3">
      <c r="G1017" s="8"/>
    </row>
    <row r="1018" spans="7:7" x14ac:dyDescent="0.3">
      <c r="G1018" s="8"/>
    </row>
    <row r="1019" spans="7:7" x14ac:dyDescent="0.3">
      <c r="G1019" s="8"/>
    </row>
    <row r="1020" spans="7:7" x14ac:dyDescent="0.3">
      <c r="G1020" s="8"/>
    </row>
    <row r="1021" spans="7:7" x14ac:dyDescent="0.3">
      <c r="G1021" s="8"/>
    </row>
    <row r="1022" spans="7:7" x14ac:dyDescent="0.3">
      <c r="G1022" s="8"/>
    </row>
    <row r="1023" spans="7:7" x14ac:dyDescent="0.3">
      <c r="G1023" s="8"/>
    </row>
    <row r="1024" spans="7:7" x14ac:dyDescent="0.3">
      <c r="G1024" s="8"/>
    </row>
    <row r="1025" spans="7:7" x14ac:dyDescent="0.3">
      <c r="G1025" s="8"/>
    </row>
    <row r="1026" spans="7:7" x14ac:dyDescent="0.3">
      <c r="G1026" s="8"/>
    </row>
    <row r="1027" spans="7:7" x14ac:dyDescent="0.3">
      <c r="G1027" s="8"/>
    </row>
    <row r="1028" spans="7:7" x14ac:dyDescent="0.3">
      <c r="G1028" s="8"/>
    </row>
    <row r="1029" spans="7:7" x14ac:dyDescent="0.3">
      <c r="G1029" s="8"/>
    </row>
    <row r="1030" spans="7:7" x14ac:dyDescent="0.3">
      <c r="G1030" s="8"/>
    </row>
    <row r="1031" spans="7:7" x14ac:dyDescent="0.3">
      <c r="G1031" s="8"/>
    </row>
    <row r="1032" spans="7:7" x14ac:dyDescent="0.3">
      <c r="G1032" s="8"/>
    </row>
    <row r="1033" spans="7:7" x14ac:dyDescent="0.3">
      <c r="G1033" s="8"/>
    </row>
    <row r="1034" spans="7:7" x14ac:dyDescent="0.3">
      <c r="G1034" s="8"/>
    </row>
    <row r="1035" spans="7:7" x14ac:dyDescent="0.3">
      <c r="G1035" s="8"/>
    </row>
    <row r="1036" spans="7:7" x14ac:dyDescent="0.3">
      <c r="G1036" s="8"/>
    </row>
    <row r="1037" spans="7:7" x14ac:dyDescent="0.3">
      <c r="G1037" s="8"/>
    </row>
    <row r="1038" spans="7:7" x14ac:dyDescent="0.3">
      <c r="G1038" s="8"/>
    </row>
    <row r="1039" spans="7:7" x14ac:dyDescent="0.3">
      <c r="G1039" s="8"/>
    </row>
    <row r="1040" spans="7:7" x14ac:dyDescent="0.3">
      <c r="G1040" s="8"/>
    </row>
    <row r="1041" spans="7:7" x14ac:dyDescent="0.3">
      <c r="G1041" s="8"/>
    </row>
    <row r="1042" spans="7:7" x14ac:dyDescent="0.3">
      <c r="G1042" s="8"/>
    </row>
    <row r="1043" spans="7:7" x14ac:dyDescent="0.3">
      <c r="G1043" s="8"/>
    </row>
    <row r="1044" spans="7:7" x14ac:dyDescent="0.3">
      <c r="G1044" s="8"/>
    </row>
    <row r="1045" spans="7:7" x14ac:dyDescent="0.3">
      <c r="G1045" s="8"/>
    </row>
    <row r="1046" spans="7:7" x14ac:dyDescent="0.3">
      <c r="G1046" s="8"/>
    </row>
    <row r="1047" spans="7:7" x14ac:dyDescent="0.3">
      <c r="G1047" s="8"/>
    </row>
    <row r="1048" spans="7:7" x14ac:dyDescent="0.3">
      <c r="G1048" s="8"/>
    </row>
    <row r="1049" spans="7:7" x14ac:dyDescent="0.3">
      <c r="G1049" s="8"/>
    </row>
    <row r="1050" spans="7:7" x14ac:dyDescent="0.3">
      <c r="G1050" s="8"/>
    </row>
    <row r="1051" spans="7:7" x14ac:dyDescent="0.3">
      <c r="G1051" s="8"/>
    </row>
    <row r="1052" spans="7:7" x14ac:dyDescent="0.3">
      <c r="G1052" s="8"/>
    </row>
    <row r="1053" spans="7:7" x14ac:dyDescent="0.3">
      <c r="G1053" s="8"/>
    </row>
    <row r="1054" spans="7:7" x14ac:dyDescent="0.3">
      <c r="G1054" s="8"/>
    </row>
    <row r="1055" spans="7:7" x14ac:dyDescent="0.3">
      <c r="G1055" s="8"/>
    </row>
    <row r="1056" spans="7:7" x14ac:dyDescent="0.3">
      <c r="G1056" s="8"/>
    </row>
    <row r="1057" spans="7:7" x14ac:dyDescent="0.3">
      <c r="G1057" s="8"/>
    </row>
    <row r="1058" spans="7:7" x14ac:dyDescent="0.3">
      <c r="G1058" s="8"/>
    </row>
    <row r="1059" spans="7:7" x14ac:dyDescent="0.3">
      <c r="G1059" s="8"/>
    </row>
    <row r="1060" spans="7:7" x14ac:dyDescent="0.3">
      <c r="G1060" s="8"/>
    </row>
    <row r="1061" spans="7:7" x14ac:dyDescent="0.3">
      <c r="G1061" s="8"/>
    </row>
    <row r="1062" spans="7:7" x14ac:dyDescent="0.3">
      <c r="G1062" s="8"/>
    </row>
    <row r="1063" spans="7:7" x14ac:dyDescent="0.3">
      <c r="G1063" s="8"/>
    </row>
    <row r="1064" spans="7:7" x14ac:dyDescent="0.3">
      <c r="G1064" s="8"/>
    </row>
    <row r="1065" spans="7:7" x14ac:dyDescent="0.3">
      <c r="G1065" s="8"/>
    </row>
    <row r="1066" spans="7:7" x14ac:dyDescent="0.3">
      <c r="G1066" s="8"/>
    </row>
    <row r="1067" spans="7:7" x14ac:dyDescent="0.3">
      <c r="G1067" s="8"/>
    </row>
    <row r="1068" spans="7:7" x14ac:dyDescent="0.3">
      <c r="G1068" s="8"/>
    </row>
    <row r="1069" spans="7:7" x14ac:dyDescent="0.3">
      <c r="G1069" s="8"/>
    </row>
    <row r="1070" spans="7:7" x14ac:dyDescent="0.3">
      <c r="G1070" s="8"/>
    </row>
    <row r="1071" spans="7:7" x14ac:dyDescent="0.3">
      <c r="G1071" s="8"/>
    </row>
    <row r="1072" spans="7:7" x14ac:dyDescent="0.3">
      <c r="G1072" s="8"/>
    </row>
    <row r="1073" spans="7:7" x14ac:dyDescent="0.3">
      <c r="G1073" s="8"/>
    </row>
    <row r="1074" spans="7:7" x14ac:dyDescent="0.3">
      <c r="G1074" s="8"/>
    </row>
    <row r="1075" spans="7:7" x14ac:dyDescent="0.3">
      <c r="G1075" s="8"/>
    </row>
    <row r="1076" spans="7:7" x14ac:dyDescent="0.3">
      <c r="G1076" s="8"/>
    </row>
    <row r="1077" spans="7:7" x14ac:dyDescent="0.3">
      <c r="G1077" s="8"/>
    </row>
    <row r="1078" spans="7:7" x14ac:dyDescent="0.3">
      <c r="G1078" s="8"/>
    </row>
    <row r="1079" spans="7:7" x14ac:dyDescent="0.3">
      <c r="G1079" s="8"/>
    </row>
    <row r="1080" spans="7:7" x14ac:dyDescent="0.3">
      <c r="G1080" s="8"/>
    </row>
    <row r="1081" spans="7:7" x14ac:dyDescent="0.3">
      <c r="G1081" s="8"/>
    </row>
    <row r="1082" spans="7:7" x14ac:dyDescent="0.3">
      <c r="G1082" s="8"/>
    </row>
    <row r="1083" spans="7:7" x14ac:dyDescent="0.3">
      <c r="G1083" s="8"/>
    </row>
    <row r="1084" spans="7:7" x14ac:dyDescent="0.3">
      <c r="G1084" s="8"/>
    </row>
    <row r="1085" spans="7:7" x14ac:dyDescent="0.3">
      <c r="G1085" s="8"/>
    </row>
    <row r="1086" spans="7:7" x14ac:dyDescent="0.3">
      <c r="G1086" s="8"/>
    </row>
    <row r="1087" spans="7:7" x14ac:dyDescent="0.3">
      <c r="G1087" s="8"/>
    </row>
    <row r="1088" spans="7:7" x14ac:dyDescent="0.3">
      <c r="G1088" s="8"/>
    </row>
    <row r="1089" spans="7:7" x14ac:dyDescent="0.3">
      <c r="G1089" s="8"/>
    </row>
    <row r="1090" spans="7:7" x14ac:dyDescent="0.3">
      <c r="G1090" s="8"/>
    </row>
    <row r="1091" spans="7:7" x14ac:dyDescent="0.3">
      <c r="G1091" s="8"/>
    </row>
    <row r="1092" spans="7:7" x14ac:dyDescent="0.3">
      <c r="G1092" s="8"/>
    </row>
    <row r="1093" spans="7:7" x14ac:dyDescent="0.3">
      <c r="G1093" s="8"/>
    </row>
    <row r="1094" spans="7:7" x14ac:dyDescent="0.3">
      <c r="G1094" s="8"/>
    </row>
    <row r="1095" spans="7:7" x14ac:dyDescent="0.3">
      <c r="G1095" s="8"/>
    </row>
    <row r="1096" spans="7:7" x14ac:dyDescent="0.3">
      <c r="G1096" s="8"/>
    </row>
    <row r="1097" spans="7:7" x14ac:dyDescent="0.3">
      <c r="G1097" s="8"/>
    </row>
    <row r="1098" spans="7:7" x14ac:dyDescent="0.3">
      <c r="G1098" s="8"/>
    </row>
    <row r="1099" spans="7:7" x14ac:dyDescent="0.3">
      <c r="G1099" s="8"/>
    </row>
    <row r="1100" spans="7:7" x14ac:dyDescent="0.3">
      <c r="G1100" s="8"/>
    </row>
    <row r="1101" spans="7:7" x14ac:dyDescent="0.3">
      <c r="G1101" s="8"/>
    </row>
    <row r="1102" spans="7:7" x14ac:dyDescent="0.3">
      <c r="G1102" s="8"/>
    </row>
    <row r="1103" spans="7:7" x14ac:dyDescent="0.3">
      <c r="G1103" s="8"/>
    </row>
    <row r="1104" spans="7:7" x14ac:dyDescent="0.3">
      <c r="G1104" s="8"/>
    </row>
    <row r="1105" spans="7:7" x14ac:dyDescent="0.3">
      <c r="G1105" s="8"/>
    </row>
    <row r="1106" spans="7:7" x14ac:dyDescent="0.3">
      <c r="G1106" s="8"/>
    </row>
    <row r="1107" spans="7:7" x14ac:dyDescent="0.3">
      <c r="G1107" s="8"/>
    </row>
    <row r="1108" spans="7:7" x14ac:dyDescent="0.3">
      <c r="G1108" s="8"/>
    </row>
    <row r="1109" spans="7:7" x14ac:dyDescent="0.3">
      <c r="G1109" s="8"/>
    </row>
    <row r="1110" spans="7:7" x14ac:dyDescent="0.3">
      <c r="G1110" s="8"/>
    </row>
    <row r="1111" spans="7:7" x14ac:dyDescent="0.3">
      <c r="G1111" s="8"/>
    </row>
    <row r="1112" spans="7:7" x14ac:dyDescent="0.3">
      <c r="G1112" s="8"/>
    </row>
    <row r="1113" spans="7:7" x14ac:dyDescent="0.3">
      <c r="G1113" s="8"/>
    </row>
    <row r="1114" spans="7:7" x14ac:dyDescent="0.3">
      <c r="G1114" s="8"/>
    </row>
    <row r="1115" spans="7:7" x14ac:dyDescent="0.3">
      <c r="G1115" s="8"/>
    </row>
    <row r="1116" spans="7:7" x14ac:dyDescent="0.3">
      <c r="G1116" s="8"/>
    </row>
    <row r="1117" spans="7:7" x14ac:dyDescent="0.3">
      <c r="G1117" s="8"/>
    </row>
    <row r="1118" spans="7:7" x14ac:dyDescent="0.3">
      <c r="G1118" s="8"/>
    </row>
    <row r="1119" spans="7:7" x14ac:dyDescent="0.3">
      <c r="G1119" s="8"/>
    </row>
    <row r="1120" spans="7:7" x14ac:dyDescent="0.3">
      <c r="G1120" s="8"/>
    </row>
    <row r="1121" spans="7:7" x14ac:dyDescent="0.3">
      <c r="G1121" s="8"/>
    </row>
    <row r="1122" spans="7:7" x14ac:dyDescent="0.3">
      <c r="G1122" s="8"/>
    </row>
    <row r="1123" spans="7:7" x14ac:dyDescent="0.3">
      <c r="G1123" s="8"/>
    </row>
    <row r="1124" spans="7:7" x14ac:dyDescent="0.3">
      <c r="G1124" s="8"/>
    </row>
    <row r="1125" spans="7:7" x14ac:dyDescent="0.3">
      <c r="G1125" s="8"/>
    </row>
    <row r="1126" spans="7:7" x14ac:dyDescent="0.3">
      <c r="G1126" s="8"/>
    </row>
    <row r="1127" spans="7:7" x14ac:dyDescent="0.3">
      <c r="G1127" s="8"/>
    </row>
    <row r="1128" spans="7:7" x14ac:dyDescent="0.3">
      <c r="G1128" s="8"/>
    </row>
    <row r="1129" spans="7:7" x14ac:dyDescent="0.3">
      <c r="G1129" s="8"/>
    </row>
    <row r="1130" spans="7:7" x14ac:dyDescent="0.3">
      <c r="G1130" s="8"/>
    </row>
    <row r="1131" spans="7:7" x14ac:dyDescent="0.3">
      <c r="G1131" s="8"/>
    </row>
    <row r="1132" spans="7:7" x14ac:dyDescent="0.3">
      <c r="G1132" s="8"/>
    </row>
    <row r="1133" spans="7:7" x14ac:dyDescent="0.3">
      <c r="G1133" s="8"/>
    </row>
    <row r="1134" spans="7:7" x14ac:dyDescent="0.3">
      <c r="G1134" s="8"/>
    </row>
    <row r="1135" spans="7:7" x14ac:dyDescent="0.3">
      <c r="G1135" s="8"/>
    </row>
    <row r="1136" spans="7:7" x14ac:dyDescent="0.3">
      <c r="G1136" s="8"/>
    </row>
    <row r="1137" spans="7:7" x14ac:dyDescent="0.3">
      <c r="G1137" s="8"/>
    </row>
    <row r="1138" spans="7:7" x14ac:dyDescent="0.3">
      <c r="G1138" s="8"/>
    </row>
    <row r="1139" spans="7:7" x14ac:dyDescent="0.3">
      <c r="G1139" s="8"/>
    </row>
    <row r="1140" spans="7:7" x14ac:dyDescent="0.3">
      <c r="G1140" s="8"/>
    </row>
    <row r="1141" spans="7:7" x14ac:dyDescent="0.3">
      <c r="G1141" s="8"/>
    </row>
    <row r="1142" spans="7:7" x14ac:dyDescent="0.3">
      <c r="G1142" s="8"/>
    </row>
    <row r="1143" spans="7:7" x14ac:dyDescent="0.3">
      <c r="G1143" s="8"/>
    </row>
    <row r="1144" spans="7:7" x14ac:dyDescent="0.3">
      <c r="G1144" s="8"/>
    </row>
    <row r="1145" spans="7:7" x14ac:dyDescent="0.3">
      <c r="G1145" s="8"/>
    </row>
    <row r="1146" spans="7:7" x14ac:dyDescent="0.3">
      <c r="G1146" s="8"/>
    </row>
    <row r="1147" spans="7:7" x14ac:dyDescent="0.3">
      <c r="G1147" s="8"/>
    </row>
    <row r="1148" spans="7:7" x14ac:dyDescent="0.3">
      <c r="G1148" s="8"/>
    </row>
    <row r="1149" spans="7:7" x14ac:dyDescent="0.3">
      <c r="G1149" s="8"/>
    </row>
    <row r="1150" spans="7:7" x14ac:dyDescent="0.3">
      <c r="G1150" s="8"/>
    </row>
    <row r="1151" spans="7:7" x14ac:dyDescent="0.3">
      <c r="G1151" s="8"/>
    </row>
    <row r="1152" spans="7:7" x14ac:dyDescent="0.3">
      <c r="G1152" s="8"/>
    </row>
    <row r="1153" spans="7:7" x14ac:dyDescent="0.3">
      <c r="G1153" s="8"/>
    </row>
    <row r="1154" spans="7:7" x14ac:dyDescent="0.3">
      <c r="G1154" s="8"/>
    </row>
    <row r="1155" spans="7:7" x14ac:dyDescent="0.3">
      <c r="G1155" s="8"/>
    </row>
    <row r="1156" spans="7:7" x14ac:dyDescent="0.3">
      <c r="G1156" s="8"/>
    </row>
    <row r="1157" spans="7:7" x14ac:dyDescent="0.3">
      <c r="G1157" s="8"/>
    </row>
    <row r="1158" spans="7:7" x14ac:dyDescent="0.3">
      <c r="G1158" s="8"/>
    </row>
    <row r="1159" spans="7:7" x14ac:dyDescent="0.3">
      <c r="G1159" s="8"/>
    </row>
    <row r="1160" spans="7:7" x14ac:dyDescent="0.3">
      <c r="G1160" s="8"/>
    </row>
    <row r="1161" spans="7:7" x14ac:dyDescent="0.3">
      <c r="G1161" s="8"/>
    </row>
    <row r="1162" spans="7:7" x14ac:dyDescent="0.3">
      <c r="G1162" s="8"/>
    </row>
    <row r="1163" spans="7:7" x14ac:dyDescent="0.3">
      <c r="G1163" s="8"/>
    </row>
    <row r="1164" spans="7:7" x14ac:dyDescent="0.3">
      <c r="G1164" s="8"/>
    </row>
    <row r="1165" spans="7:7" x14ac:dyDescent="0.3">
      <c r="G1165" s="8"/>
    </row>
    <row r="1166" spans="7:7" x14ac:dyDescent="0.3">
      <c r="G1166" s="8"/>
    </row>
    <row r="1167" spans="7:7" x14ac:dyDescent="0.3">
      <c r="G1167" s="8"/>
    </row>
    <row r="1168" spans="7:7" x14ac:dyDescent="0.3">
      <c r="G1168" s="8"/>
    </row>
    <row r="1169" spans="7:7" x14ac:dyDescent="0.3">
      <c r="G1169" s="8"/>
    </row>
    <row r="1170" spans="7:7" x14ac:dyDescent="0.3">
      <c r="G1170" s="8"/>
    </row>
    <row r="1171" spans="7:7" x14ac:dyDescent="0.3">
      <c r="G1171" s="8"/>
    </row>
    <row r="1172" spans="7:7" x14ac:dyDescent="0.3">
      <c r="G1172" s="8"/>
    </row>
    <row r="1173" spans="7:7" x14ac:dyDescent="0.3">
      <c r="G1173" s="8"/>
    </row>
    <row r="1174" spans="7:7" x14ac:dyDescent="0.3">
      <c r="G1174" s="8"/>
    </row>
    <row r="1175" spans="7:7" x14ac:dyDescent="0.3">
      <c r="G1175" s="8"/>
    </row>
    <row r="1176" spans="7:7" x14ac:dyDescent="0.3">
      <c r="G1176" s="8"/>
    </row>
    <row r="1177" spans="7:7" x14ac:dyDescent="0.3">
      <c r="G1177" s="8"/>
    </row>
    <row r="1178" spans="7:7" x14ac:dyDescent="0.3">
      <c r="G1178" s="8"/>
    </row>
    <row r="1179" spans="7:7" x14ac:dyDescent="0.3">
      <c r="G1179" s="8"/>
    </row>
    <row r="1180" spans="7:7" x14ac:dyDescent="0.3">
      <c r="G1180" s="8"/>
    </row>
    <row r="1181" spans="7:7" x14ac:dyDescent="0.3">
      <c r="G1181" s="8"/>
    </row>
    <row r="1182" spans="7:7" x14ac:dyDescent="0.3">
      <c r="G1182" s="8"/>
    </row>
    <row r="1183" spans="7:7" x14ac:dyDescent="0.3">
      <c r="G1183" s="8"/>
    </row>
    <row r="1184" spans="7:7" x14ac:dyDescent="0.3">
      <c r="G1184" s="8"/>
    </row>
    <row r="1185" spans="7:7" x14ac:dyDescent="0.3">
      <c r="G1185" s="8"/>
    </row>
    <row r="1186" spans="7:7" x14ac:dyDescent="0.3">
      <c r="G1186" s="8"/>
    </row>
    <row r="1187" spans="7:7" x14ac:dyDescent="0.3">
      <c r="G1187" s="8"/>
    </row>
    <row r="1188" spans="7:7" x14ac:dyDescent="0.3">
      <c r="G1188" s="8"/>
    </row>
    <row r="1189" spans="7:7" x14ac:dyDescent="0.3">
      <c r="G1189" s="8"/>
    </row>
    <row r="1190" spans="7:7" x14ac:dyDescent="0.3">
      <c r="G1190" s="8"/>
    </row>
    <row r="1191" spans="7:7" x14ac:dyDescent="0.3">
      <c r="G1191" s="8"/>
    </row>
    <row r="1192" spans="7:7" x14ac:dyDescent="0.3">
      <c r="G1192" s="8"/>
    </row>
    <row r="1193" spans="7:7" x14ac:dyDescent="0.3">
      <c r="G1193" s="8"/>
    </row>
    <row r="1194" spans="7:7" x14ac:dyDescent="0.3">
      <c r="G1194" s="8"/>
    </row>
    <row r="1195" spans="7:7" x14ac:dyDescent="0.3">
      <c r="G1195" s="8"/>
    </row>
    <row r="1196" spans="7:7" x14ac:dyDescent="0.3">
      <c r="G1196" s="8"/>
    </row>
    <row r="1197" spans="7:7" x14ac:dyDescent="0.3">
      <c r="G1197" s="8"/>
    </row>
    <row r="1198" spans="7:7" x14ac:dyDescent="0.3">
      <c r="G1198" s="8"/>
    </row>
    <row r="1199" spans="7:7" x14ac:dyDescent="0.3">
      <c r="G1199" s="8"/>
    </row>
    <row r="1200" spans="7:7" x14ac:dyDescent="0.3">
      <c r="G1200" s="8"/>
    </row>
    <row r="1201" spans="7:7" x14ac:dyDescent="0.3">
      <c r="G1201" s="8"/>
    </row>
    <row r="1202" spans="7:7" x14ac:dyDescent="0.3">
      <c r="G1202" s="8"/>
    </row>
    <row r="1203" spans="7:7" x14ac:dyDescent="0.3">
      <c r="G1203" s="8"/>
    </row>
    <row r="1204" spans="7:7" x14ac:dyDescent="0.3">
      <c r="G1204" s="8"/>
    </row>
    <row r="1205" spans="7:7" x14ac:dyDescent="0.3">
      <c r="G1205" s="8"/>
    </row>
    <row r="1206" spans="7:7" x14ac:dyDescent="0.3">
      <c r="G1206" s="8"/>
    </row>
    <row r="1207" spans="7:7" x14ac:dyDescent="0.3">
      <c r="G1207" s="8"/>
    </row>
    <row r="1208" spans="7:7" x14ac:dyDescent="0.3">
      <c r="G1208" s="8"/>
    </row>
    <row r="1209" spans="7:7" x14ac:dyDescent="0.3">
      <c r="G1209" s="8"/>
    </row>
    <row r="1210" spans="7:7" x14ac:dyDescent="0.3">
      <c r="G1210" s="8"/>
    </row>
    <row r="1211" spans="7:7" x14ac:dyDescent="0.3">
      <c r="G1211" s="8"/>
    </row>
    <row r="1212" spans="7:7" x14ac:dyDescent="0.3">
      <c r="G1212" s="8"/>
    </row>
    <row r="1213" spans="7:7" x14ac:dyDescent="0.3">
      <c r="G1213" s="8"/>
    </row>
    <row r="1214" spans="7:7" x14ac:dyDescent="0.3">
      <c r="G1214" s="8"/>
    </row>
    <row r="1215" spans="7:7" x14ac:dyDescent="0.3">
      <c r="G1215" s="8"/>
    </row>
    <row r="1216" spans="7:7" x14ac:dyDescent="0.3">
      <c r="G1216" s="8"/>
    </row>
    <row r="1217" spans="7:7" x14ac:dyDescent="0.3">
      <c r="G1217" s="8"/>
    </row>
    <row r="1218" spans="7:7" x14ac:dyDescent="0.3">
      <c r="G1218" s="8"/>
    </row>
    <row r="1219" spans="7:7" x14ac:dyDescent="0.3">
      <c r="G1219" s="8"/>
    </row>
    <row r="1220" spans="7:7" x14ac:dyDescent="0.3">
      <c r="G1220" s="8"/>
    </row>
    <row r="1221" spans="7:7" x14ac:dyDescent="0.3">
      <c r="G1221" s="8"/>
    </row>
    <row r="1222" spans="7:7" x14ac:dyDescent="0.3">
      <c r="G1222" s="8"/>
    </row>
    <row r="1223" spans="7:7" x14ac:dyDescent="0.3">
      <c r="G1223" s="8"/>
    </row>
    <row r="1224" spans="7:7" x14ac:dyDescent="0.3">
      <c r="G1224" s="8"/>
    </row>
    <row r="1225" spans="7:7" x14ac:dyDescent="0.3">
      <c r="G1225" s="8"/>
    </row>
    <row r="1226" spans="7:7" x14ac:dyDescent="0.3">
      <c r="G1226" s="8"/>
    </row>
    <row r="1227" spans="7:7" x14ac:dyDescent="0.3">
      <c r="G1227" s="8"/>
    </row>
    <row r="1228" spans="7:7" x14ac:dyDescent="0.3">
      <c r="G1228" s="8"/>
    </row>
    <row r="1229" spans="7:7" x14ac:dyDescent="0.3">
      <c r="G1229" s="8"/>
    </row>
    <row r="1230" spans="7:7" x14ac:dyDescent="0.3">
      <c r="G1230" s="8"/>
    </row>
    <row r="1231" spans="7:7" x14ac:dyDescent="0.3">
      <c r="G1231" s="8"/>
    </row>
    <row r="1232" spans="7:7" x14ac:dyDescent="0.3">
      <c r="G1232" s="8"/>
    </row>
    <row r="1233" spans="7:7" x14ac:dyDescent="0.3">
      <c r="G1233" s="8"/>
    </row>
    <row r="1234" spans="7:7" x14ac:dyDescent="0.3">
      <c r="G1234" s="8"/>
    </row>
    <row r="1235" spans="7:7" x14ac:dyDescent="0.3">
      <c r="G1235" s="8"/>
    </row>
    <row r="1236" spans="7:7" x14ac:dyDescent="0.3">
      <c r="G1236" s="8"/>
    </row>
    <row r="1237" spans="7:7" x14ac:dyDescent="0.3">
      <c r="G1237" s="8"/>
    </row>
    <row r="1238" spans="7:7" x14ac:dyDescent="0.3">
      <c r="G1238" s="8"/>
    </row>
    <row r="1239" spans="7:7" x14ac:dyDescent="0.3">
      <c r="G1239" s="8"/>
    </row>
    <row r="1240" spans="7:7" x14ac:dyDescent="0.3">
      <c r="G1240" s="8"/>
    </row>
    <row r="1241" spans="7:7" x14ac:dyDescent="0.3">
      <c r="G1241" s="8"/>
    </row>
    <row r="1242" spans="7:7" x14ac:dyDescent="0.3">
      <c r="G1242" s="8"/>
    </row>
    <row r="1243" spans="7:7" x14ac:dyDescent="0.3">
      <c r="G1243" s="8"/>
    </row>
    <row r="1244" spans="7:7" x14ac:dyDescent="0.3">
      <c r="G1244" s="8"/>
    </row>
    <row r="1245" spans="7:7" x14ac:dyDescent="0.3">
      <c r="G1245" s="8"/>
    </row>
    <row r="1246" spans="7:7" x14ac:dyDescent="0.3">
      <c r="G1246" s="8"/>
    </row>
    <row r="1247" spans="7:7" x14ac:dyDescent="0.3">
      <c r="G1247" s="8"/>
    </row>
    <row r="1248" spans="7:7" x14ac:dyDescent="0.3">
      <c r="G1248" s="8"/>
    </row>
    <row r="1249" spans="7:7" x14ac:dyDescent="0.3">
      <c r="G1249" s="8"/>
    </row>
    <row r="1250" spans="7:7" x14ac:dyDescent="0.3">
      <c r="G1250" s="8"/>
    </row>
    <row r="1251" spans="7:7" x14ac:dyDescent="0.3">
      <c r="G1251" s="8"/>
    </row>
    <row r="1252" spans="7:7" x14ac:dyDescent="0.3">
      <c r="G1252" s="8"/>
    </row>
    <row r="1253" spans="7:7" x14ac:dyDescent="0.3">
      <c r="G1253" s="8"/>
    </row>
    <row r="1254" spans="7:7" x14ac:dyDescent="0.3">
      <c r="G1254" s="8"/>
    </row>
    <row r="1255" spans="7:7" x14ac:dyDescent="0.3">
      <c r="G1255" s="8"/>
    </row>
    <row r="1256" spans="7:7" x14ac:dyDescent="0.3">
      <c r="G1256" s="8"/>
    </row>
    <row r="1257" spans="7:7" x14ac:dyDescent="0.3">
      <c r="G1257" s="8"/>
    </row>
    <row r="1258" spans="7:7" x14ac:dyDescent="0.3">
      <c r="G1258" s="8"/>
    </row>
    <row r="1259" spans="7:7" x14ac:dyDescent="0.3">
      <c r="G1259" s="8"/>
    </row>
    <row r="1260" spans="7:7" x14ac:dyDescent="0.3">
      <c r="G1260" s="8"/>
    </row>
    <row r="1261" spans="7:7" x14ac:dyDescent="0.3">
      <c r="G1261" s="8"/>
    </row>
    <row r="1262" spans="7:7" x14ac:dyDescent="0.3">
      <c r="G1262" s="8"/>
    </row>
    <row r="1263" spans="7:7" x14ac:dyDescent="0.3">
      <c r="G1263" s="8"/>
    </row>
    <row r="1264" spans="7:7" x14ac:dyDescent="0.3">
      <c r="G1264" s="8"/>
    </row>
    <row r="1265" spans="7:7" x14ac:dyDescent="0.3">
      <c r="G1265" s="8"/>
    </row>
    <row r="1266" spans="7:7" x14ac:dyDescent="0.3">
      <c r="G1266" s="8"/>
    </row>
    <row r="1267" spans="7:7" x14ac:dyDescent="0.3">
      <c r="G1267" s="8"/>
    </row>
    <row r="1268" spans="7:7" x14ac:dyDescent="0.3">
      <c r="G1268" s="8"/>
    </row>
    <row r="1269" spans="7:7" x14ac:dyDescent="0.3">
      <c r="G1269" s="8"/>
    </row>
    <row r="1270" spans="7:7" x14ac:dyDescent="0.3">
      <c r="G1270" s="8"/>
    </row>
    <row r="1271" spans="7:7" x14ac:dyDescent="0.3">
      <c r="G1271" s="8"/>
    </row>
    <row r="1272" spans="7:7" x14ac:dyDescent="0.3">
      <c r="G1272" s="8"/>
    </row>
    <row r="1273" spans="7:7" x14ac:dyDescent="0.3">
      <c r="G1273" s="8"/>
    </row>
    <row r="1274" spans="7:7" x14ac:dyDescent="0.3">
      <c r="G1274" s="8"/>
    </row>
    <row r="1275" spans="7:7" x14ac:dyDescent="0.3">
      <c r="G1275" s="8"/>
    </row>
    <row r="1276" spans="7:7" x14ac:dyDescent="0.3">
      <c r="G1276" s="8"/>
    </row>
    <row r="1277" spans="7:7" x14ac:dyDescent="0.3">
      <c r="G1277" s="8"/>
    </row>
    <row r="1278" spans="7:7" x14ac:dyDescent="0.3">
      <c r="G1278" s="8"/>
    </row>
    <row r="1279" spans="7:7" x14ac:dyDescent="0.3">
      <c r="G1279" s="8"/>
    </row>
    <row r="1280" spans="7:7" x14ac:dyDescent="0.3">
      <c r="G1280" s="8"/>
    </row>
    <row r="1281" spans="7:7" x14ac:dyDescent="0.3">
      <c r="G1281" s="8"/>
    </row>
    <row r="1282" spans="7:7" x14ac:dyDescent="0.3">
      <c r="G1282" s="8"/>
    </row>
    <row r="1283" spans="7:7" x14ac:dyDescent="0.3">
      <c r="G1283" s="8"/>
    </row>
    <row r="1284" spans="7:7" x14ac:dyDescent="0.3">
      <c r="G1284" s="8"/>
    </row>
    <row r="1285" spans="7:7" x14ac:dyDescent="0.3">
      <c r="G1285" s="8"/>
    </row>
    <row r="1286" spans="7:7" x14ac:dyDescent="0.3">
      <c r="G1286" s="8"/>
    </row>
    <row r="1287" spans="7:7" x14ac:dyDescent="0.3">
      <c r="G1287" s="8"/>
    </row>
    <row r="1288" spans="7:7" x14ac:dyDescent="0.3">
      <c r="G1288" s="8"/>
    </row>
    <row r="1289" spans="7:7" x14ac:dyDescent="0.3">
      <c r="G1289" s="8"/>
    </row>
    <row r="1290" spans="7:7" x14ac:dyDescent="0.3">
      <c r="G1290" s="8"/>
    </row>
    <row r="1291" spans="7:7" x14ac:dyDescent="0.3">
      <c r="G1291" s="8"/>
    </row>
    <row r="1292" spans="7:7" x14ac:dyDescent="0.3">
      <c r="G1292" s="8"/>
    </row>
    <row r="1293" spans="7:7" x14ac:dyDescent="0.3">
      <c r="G1293" s="8"/>
    </row>
    <row r="1294" spans="7:7" x14ac:dyDescent="0.3">
      <c r="G1294" s="8"/>
    </row>
    <row r="1295" spans="7:7" x14ac:dyDescent="0.3">
      <c r="G1295" s="8"/>
    </row>
    <row r="1296" spans="7:7" x14ac:dyDescent="0.3">
      <c r="G1296" s="8"/>
    </row>
    <row r="1297" spans="7:7" x14ac:dyDescent="0.3">
      <c r="G1297" s="8"/>
    </row>
    <row r="1298" spans="7:7" x14ac:dyDescent="0.3">
      <c r="G1298" s="8"/>
    </row>
    <row r="1299" spans="7:7" x14ac:dyDescent="0.3">
      <c r="G1299" s="8"/>
    </row>
    <row r="1300" spans="7:7" x14ac:dyDescent="0.3">
      <c r="G1300" s="8"/>
    </row>
    <row r="1301" spans="7:7" x14ac:dyDescent="0.3">
      <c r="G1301" s="8"/>
    </row>
    <row r="1302" spans="7:7" x14ac:dyDescent="0.3">
      <c r="G1302" s="8"/>
    </row>
    <row r="1303" spans="7:7" x14ac:dyDescent="0.3">
      <c r="G1303" s="8"/>
    </row>
    <row r="1304" spans="7:7" x14ac:dyDescent="0.3">
      <c r="G1304" s="8"/>
    </row>
    <row r="1305" spans="7:7" x14ac:dyDescent="0.3">
      <c r="G1305" s="8"/>
    </row>
    <row r="1306" spans="7:7" x14ac:dyDescent="0.3">
      <c r="G1306" s="8"/>
    </row>
    <row r="1307" spans="7:7" x14ac:dyDescent="0.3">
      <c r="G1307" s="8"/>
    </row>
    <row r="1308" spans="7:7" x14ac:dyDescent="0.3">
      <c r="G1308" s="8"/>
    </row>
    <row r="1309" spans="7:7" x14ac:dyDescent="0.3">
      <c r="G1309" s="8"/>
    </row>
    <row r="1310" spans="7:7" x14ac:dyDescent="0.3">
      <c r="G1310" s="8"/>
    </row>
    <row r="1311" spans="7:7" x14ac:dyDescent="0.3">
      <c r="G1311" s="8"/>
    </row>
    <row r="1312" spans="7:7" x14ac:dyDescent="0.3">
      <c r="G1312" s="8"/>
    </row>
    <row r="1313" spans="7:7" x14ac:dyDescent="0.3">
      <c r="G1313" s="8"/>
    </row>
    <row r="1314" spans="7:7" x14ac:dyDescent="0.3">
      <c r="G1314" s="8"/>
    </row>
    <row r="1315" spans="7:7" x14ac:dyDescent="0.3">
      <c r="G1315" s="8"/>
    </row>
    <row r="1316" spans="7:7" x14ac:dyDescent="0.3">
      <c r="G1316" s="8"/>
    </row>
    <row r="1317" spans="7:7" x14ac:dyDescent="0.3">
      <c r="G1317" s="8"/>
    </row>
    <row r="1318" spans="7:7" x14ac:dyDescent="0.3">
      <c r="G1318" s="8"/>
    </row>
    <row r="1319" spans="7:7" x14ac:dyDescent="0.3">
      <c r="G1319" s="8"/>
    </row>
    <row r="1320" spans="7:7" x14ac:dyDescent="0.3">
      <c r="G1320" s="8"/>
    </row>
    <row r="1321" spans="7:7" x14ac:dyDescent="0.3">
      <c r="G1321" s="8"/>
    </row>
    <row r="1322" spans="7:7" x14ac:dyDescent="0.3">
      <c r="G1322" s="8"/>
    </row>
    <row r="1323" spans="7:7" x14ac:dyDescent="0.3">
      <c r="G1323" s="8"/>
    </row>
    <row r="1324" spans="7:7" x14ac:dyDescent="0.3">
      <c r="G1324" s="8"/>
    </row>
    <row r="1325" spans="7:7" x14ac:dyDescent="0.3">
      <c r="G1325" s="8"/>
    </row>
    <row r="1326" spans="7:7" x14ac:dyDescent="0.3">
      <c r="G1326" s="8"/>
    </row>
    <row r="1327" spans="7:7" x14ac:dyDescent="0.3">
      <c r="G1327" s="8"/>
    </row>
    <row r="1328" spans="7:7" x14ac:dyDescent="0.3">
      <c r="G1328" s="8"/>
    </row>
    <row r="1329" spans="7:7" x14ac:dyDescent="0.3">
      <c r="G1329" s="8"/>
    </row>
    <row r="1330" spans="7:7" x14ac:dyDescent="0.3">
      <c r="G1330" s="8"/>
    </row>
    <row r="1331" spans="7:7" x14ac:dyDescent="0.3">
      <c r="G1331" s="8"/>
    </row>
    <row r="1332" spans="7:7" x14ac:dyDescent="0.3">
      <c r="G1332" s="8"/>
    </row>
    <row r="1333" spans="7:7" x14ac:dyDescent="0.3">
      <c r="G1333" s="8"/>
    </row>
    <row r="1334" spans="7:7" x14ac:dyDescent="0.3">
      <c r="G1334" s="8"/>
    </row>
    <row r="1335" spans="7:7" x14ac:dyDescent="0.3">
      <c r="G1335" s="8"/>
    </row>
    <row r="1336" spans="7:7" x14ac:dyDescent="0.3">
      <c r="G1336" s="8"/>
    </row>
    <row r="1337" spans="7:7" x14ac:dyDescent="0.3">
      <c r="G1337" s="8"/>
    </row>
    <row r="1338" spans="7:7" x14ac:dyDescent="0.3">
      <c r="G1338" s="8"/>
    </row>
    <row r="1339" spans="7:7" x14ac:dyDescent="0.3">
      <c r="G1339" s="8"/>
    </row>
    <row r="1340" spans="7:7" x14ac:dyDescent="0.3">
      <c r="G1340" s="8"/>
    </row>
    <row r="1341" spans="7:7" x14ac:dyDescent="0.3">
      <c r="G1341" s="8"/>
    </row>
    <row r="1342" spans="7:7" x14ac:dyDescent="0.3">
      <c r="G1342" s="8"/>
    </row>
    <row r="1343" spans="7:7" x14ac:dyDescent="0.3">
      <c r="G1343" s="8"/>
    </row>
    <row r="1344" spans="7:7" x14ac:dyDescent="0.3">
      <c r="G1344" s="8"/>
    </row>
    <row r="1345" spans="7:7" x14ac:dyDescent="0.3">
      <c r="G1345" s="8"/>
    </row>
    <row r="1346" spans="7:7" x14ac:dyDescent="0.3">
      <c r="G1346" s="8"/>
    </row>
    <row r="1347" spans="7:7" x14ac:dyDescent="0.3">
      <c r="G1347" s="8"/>
    </row>
    <row r="1348" spans="7:7" x14ac:dyDescent="0.3">
      <c r="G1348" s="8"/>
    </row>
    <row r="1349" spans="7:7" x14ac:dyDescent="0.3">
      <c r="G1349" s="8"/>
    </row>
    <row r="1350" spans="7:7" x14ac:dyDescent="0.3">
      <c r="G1350" s="8"/>
    </row>
    <row r="1351" spans="7:7" x14ac:dyDescent="0.3">
      <c r="G1351" s="8"/>
    </row>
    <row r="1352" spans="7:7" x14ac:dyDescent="0.3">
      <c r="G1352" s="8"/>
    </row>
    <row r="1353" spans="7:7" x14ac:dyDescent="0.3">
      <c r="G1353" s="8"/>
    </row>
    <row r="1354" spans="7:7" x14ac:dyDescent="0.3">
      <c r="G1354" s="8"/>
    </row>
    <row r="1355" spans="7:7" x14ac:dyDescent="0.3">
      <c r="G1355" s="8"/>
    </row>
    <row r="1356" spans="7:7" x14ac:dyDescent="0.3">
      <c r="G1356" s="8"/>
    </row>
    <row r="1357" spans="7:7" x14ac:dyDescent="0.3">
      <c r="G1357" s="8"/>
    </row>
    <row r="1358" spans="7:7" x14ac:dyDescent="0.3">
      <c r="G1358" s="8"/>
    </row>
    <row r="1359" spans="7:7" x14ac:dyDescent="0.3">
      <c r="G1359" s="8"/>
    </row>
    <row r="1360" spans="7:7" x14ac:dyDescent="0.3">
      <c r="G1360" s="8"/>
    </row>
    <row r="1361" spans="7:7" x14ac:dyDescent="0.3">
      <c r="G1361" s="8"/>
    </row>
    <row r="1362" spans="7:7" x14ac:dyDescent="0.3">
      <c r="G1362" s="8"/>
    </row>
    <row r="1363" spans="7:7" x14ac:dyDescent="0.3">
      <c r="G1363" s="8"/>
    </row>
    <row r="1364" spans="7:7" x14ac:dyDescent="0.3">
      <c r="G1364" s="8"/>
    </row>
    <row r="1365" spans="7:7" x14ac:dyDescent="0.3">
      <c r="G1365" s="8"/>
    </row>
    <row r="1366" spans="7:7" x14ac:dyDescent="0.3">
      <c r="G1366" s="8"/>
    </row>
    <row r="1367" spans="7:7" x14ac:dyDescent="0.3">
      <c r="G1367" s="8"/>
    </row>
    <row r="1368" spans="7:7" x14ac:dyDescent="0.3">
      <c r="G1368" s="8"/>
    </row>
    <row r="1369" spans="7:7" x14ac:dyDescent="0.3">
      <c r="G1369" s="8"/>
    </row>
    <row r="1370" spans="7:7" x14ac:dyDescent="0.3">
      <c r="G1370" s="8"/>
    </row>
    <row r="1371" spans="7:7" x14ac:dyDescent="0.3">
      <c r="G1371" s="8"/>
    </row>
    <row r="1372" spans="7:7" x14ac:dyDescent="0.3">
      <c r="G1372" s="8"/>
    </row>
    <row r="1373" spans="7:7" x14ac:dyDescent="0.3">
      <c r="G1373" s="8"/>
    </row>
    <row r="1374" spans="7:7" x14ac:dyDescent="0.3">
      <c r="G1374" s="8"/>
    </row>
    <row r="1375" spans="7:7" x14ac:dyDescent="0.3">
      <c r="G1375" s="8"/>
    </row>
    <row r="1376" spans="7:7" x14ac:dyDescent="0.3">
      <c r="G1376" s="8"/>
    </row>
    <row r="1377" spans="7:7" x14ac:dyDescent="0.3">
      <c r="G1377" s="8"/>
    </row>
    <row r="1378" spans="7:7" x14ac:dyDescent="0.3">
      <c r="G1378" s="8"/>
    </row>
    <row r="1379" spans="7:7" x14ac:dyDescent="0.3">
      <c r="G1379" s="8"/>
    </row>
    <row r="1380" spans="7:7" x14ac:dyDescent="0.3">
      <c r="G1380" s="8"/>
    </row>
    <row r="1381" spans="7:7" x14ac:dyDescent="0.3">
      <c r="G1381" s="8"/>
    </row>
    <row r="1382" spans="7:7" x14ac:dyDescent="0.3">
      <c r="G1382" s="8"/>
    </row>
    <row r="1383" spans="7:7" x14ac:dyDescent="0.3">
      <c r="G1383" s="8"/>
    </row>
    <row r="1384" spans="7:7" x14ac:dyDescent="0.3">
      <c r="G1384" s="8"/>
    </row>
    <row r="1385" spans="7:7" x14ac:dyDescent="0.3">
      <c r="G1385" s="8"/>
    </row>
    <row r="1386" spans="7:7" x14ac:dyDescent="0.3">
      <c r="G1386" s="8"/>
    </row>
    <row r="1387" spans="7:7" x14ac:dyDescent="0.3">
      <c r="G1387" s="8"/>
    </row>
    <row r="1388" spans="7:7" x14ac:dyDescent="0.3">
      <c r="G1388" s="8"/>
    </row>
    <row r="1389" spans="7:7" x14ac:dyDescent="0.3">
      <c r="G1389" s="8"/>
    </row>
    <row r="1390" spans="7:7" x14ac:dyDescent="0.3">
      <c r="G1390" s="8"/>
    </row>
    <row r="1391" spans="7:7" x14ac:dyDescent="0.3">
      <c r="G1391" s="8"/>
    </row>
    <row r="1392" spans="7:7" x14ac:dyDescent="0.3">
      <c r="G1392" s="8"/>
    </row>
    <row r="1393" spans="7:7" x14ac:dyDescent="0.3">
      <c r="G1393" s="8"/>
    </row>
    <row r="1394" spans="7:7" x14ac:dyDescent="0.3">
      <c r="G1394" s="8"/>
    </row>
    <row r="1395" spans="7:7" x14ac:dyDescent="0.3">
      <c r="G1395" s="8"/>
    </row>
    <row r="1396" spans="7:7" x14ac:dyDescent="0.3">
      <c r="G1396" s="8"/>
    </row>
    <row r="1397" spans="7:7" x14ac:dyDescent="0.3">
      <c r="G1397" s="8"/>
    </row>
    <row r="1398" spans="7:7" x14ac:dyDescent="0.3">
      <c r="G1398" s="8"/>
    </row>
    <row r="1399" spans="7:7" x14ac:dyDescent="0.3">
      <c r="G1399" s="8"/>
    </row>
    <row r="1400" spans="7:7" x14ac:dyDescent="0.3">
      <c r="G1400" s="8"/>
    </row>
    <row r="1401" spans="7:7" x14ac:dyDescent="0.3">
      <c r="G1401" s="8"/>
    </row>
    <row r="1402" spans="7:7" x14ac:dyDescent="0.3">
      <c r="G1402" s="8"/>
    </row>
    <row r="1403" spans="7:7" x14ac:dyDescent="0.3">
      <c r="G1403" s="8"/>
    </row>
    <row r="1404" spans="7:7" x14ac:dyDescent="0.3">
      <c r="G1404" s="8"/>
    </row>
    <row r="1405" spans="7:7" x14ac:dyDescent="0.3">
      <c r="G1405" s="8"/>
    </row>
    <row r="1406" spans="7:7" x14ac:dyDescent="0.3">
      <c r="G1406" s="8"/>
    </row>
    <row r="1407" spans="7:7" x14ac:dyDescent="0.3">
      <c r="G1407" s="8"/>
    </row>
    <row r="1408" spans="7:7" x14ac:dyDescent="0.3">
      <c r="G1408" s="8"/>
    </row>
    <row r="1409" spans="7:7" x14ac:dyDescent="0.3">
      <c r="G1409" s="8"/>
    </row>
    <row r="1410" spans="7:7" x14ac:dyDescent="0.3">
      <c r="G1410" s="8"/>
    </row>
    <row r="1411" spans="7:7" x14ac:dyDescent="0.3">
      <c r="G1411" s="8"/>
    </row>
    <row r="1412" spans="7:7" x14ac:dyDescent="0.3">
      <c r="G1412" s="8"/>
    </row>
    <row r="1413" spans="7:7" x14ac:dyDescent="0.3">
      <c r="G1413" s="8"/>
    </row>
    <row r="1414" spans="7:7" x14ac:dyDescent="0.3">
      <c r="G1414" s="8"/>
    </row>
    <row r="1415" spans="7:7" x14ac:dyDescent="0.3">
      <c r="G1415" s="8"/>
    </row>
    <row r="1416" spans="7:7" x14ac:dyDescent="0.3">
      <c r="G1416" s="8"/>
    </row>
    <row r="1417" spans="7:7" x14ac:dyDescent="0.3">
      <c r="G1417" s="8"/>
    </row>
    <row r="1418" spans="7:7" x14ac:dyDescent="0.3">
      <c r="G1418" s="8"/>
    </row>
    <row r="1419" spans="7:7" x14ac:dyDescent="0.3">
      <c r="G1419" s="8"/>
    </row>
    <row r="1420" spans="7:7" x14ac:dyDescent="0.3">
      <c r="G1420" s="8"/>
    </row>
    <row r="1421" spans="7:7" x14ac:dyDescent="0.3">
      <c r="G1421" s="8"/>
    </row>
    <row r="1422" spans="7:7" x14ac:dyDescent="0.3">
      <c r="G1422" s="8"/>
    </row>
    <row r="1423" spans="7:7" x14ac:dyDescent="0.3">
      <c r="G1423" s="8"/>
    </row>
    <row r="1424" spans="7:7" x14ac:dyDescent="0.3">
      <c r="G1424" s="8"/>
    </row>
    <row r="1425" spans="7:7" x14ac:dyDescent="0.3">
      <c r="G1425" s="8"/>
    </row>
    <row r="1426" spans="7:7" x14ac:dyDescent="0.3">
      <c r="G1426" s="8"/>
    </row>
    <row r="1427" spans="7:7" x14ac:dyDescent="0.3">
      <c r="G1427" s="8"/>
    </row>
    <row r="1428" spans="7:7" x14ac:dyDescent="0.3">
      <c r="G1428" s="8"/>
    </row>
    <row r="1429" spans="7:7" x14ac:dyDescent="0.3">
      <c r="G1429" s="8"/>
    </row>
    <row r="1430" spans="7:7" x14ac:dyDescent="0.3">
      <c r="G1430" s="8"/>
    </row>
    <row r="1431" spans="7:7" x14ac:dyDescent="0.3">
      <c r="G1431" s="8"/>
    </row>
    <row r="1432" spans="7:7" x14ac:dyDescent="0.3">
      <c r="G1432" s="8"/>
    </row>
    <row r="1433" spans="7:7" x14ac:dyDescent="0.3">
      <c r="G1433" s="8"/>
    </row>
    <row r="1434" spans="7:7" x14ac:dyDescent="0.3">
      <c r="G1434" s="8"/>
    </row>
    <row r="1435" spans="7:7" x14ac:dyDescent="0.3">
      <c r="G1435" s="8"/>
    </row>
    <row r="1436" spans="7:7" x14ac:dyDescent="0.3">
      <c r="G1436" s="8"/>
    </row>
    <row r="1437" spans="7:7" x14ac:dyDescent="0.3">
      <c r="G1437" s="8"/>
    </row>
    <row r="1438" spans="7:7" x14ac:dyDescent="0.3">
      <c r="G1438" s="8"/>
    </row>
    <row r="1439" spans="7:7" x14ac:dyDescent="0.3">
      <c r="G1439" s="8"/>
    </row>
    <row r="1440" spans="7:7" x14ac:dyDescent="0.3">
      <c r="G1440" s="8"/>
    </row>
    <row r="1441" spans="7:7" x14ac:dyDescent="0.3">
      <c r="G1441" s="8"/>
    </row>
    <row r="1442" spans="7:7" x14ac:dyDescent="0.3">
      <c r="G1442" s="8"/>
    </row>
    <row r="1443" spans="7:7" x14ac:dyDescent="0.3">
      <c r="G1443" s="8"/>
    </row>
    <row r="1444" spans="7:7" x14ac:dyDescent="0.3">
      <c r="G1444" s="8"/>
    </row>
    <row r="1445" spans="7:7" x14ac:dyDescent="0.3">
      <c r="G1445" s="8"/>
    </row>
    <row r="1446" spans="7:7" x14ac:dyDescent="0.3">
      <c r="G1446" s="8"/>
    </row>
    <row r="1447" spans="7:7" x14ac:dyDescent="0.3">
      <c r="G1447" s="8"/>
    </row>
    <row r="1448" spans="7:7" x14ac:dyDescent="0.3">
      <c r="G1448" s="8"/>
    </row>
    <row r="1449" spans="7:7" x14ac:dyDescent="0.3">
      <c r="G1449" s="8"/>
    </row>
    <row r="1450" spans="7:7" x14ac:dyDescent="0.3">
      <c r="G1450" s="8"/>
    </row>
    <row r="1451" spans="7:7" x14ac:dyDescent="0.3">
      <c r="G1451" s="8"/>
    </row>
    <row r="1452" spans="7:7" x14ac:dyDescent="0.3">
      <c r="G1452" s="8"/>
    </row>
    <row r="1453" spans="7:7" x14ac:dyDescent="0.3">
      <c r="G1453" s="8"/>
    </row>
    <row r="1454" spans="7:7" x14ac:dyDescent="0.3">
      <c r="G1454" s="8"/>
    </row>
    <row r="1455" spans="7:7" x14ac:dyDescent="0.3">
      <c r="G1455" s="8"/>
    </row>
    <row r="1456" spans="7:7" x14ac:dyDescent="0.3">
      <c r="G1456" s="8"/>
    </row>
    <row r="1457" spans="7:7" x14ac:dyDescent="0.3">
      <c r="G1457" s="8"/>
    </row>
    <row r="1458" spans="7:7" x14ac:dyDescent="0.3">
      <c r="G1458" s="8"/>
    </row>
    <row r="1459" spans="7:7" x14ac:dyDescent="0.3">
      <c r="G1459" s="8"/>
    </row>
    <row r="1460" spans="7:7" x14ac:dyDescent="0.3">
      <c r="G1460" s="8"/>
    </row>
    <row r="1461" spans="7:7" x14ac:dyDescent="0.3">
      <c r="G1461" s="8"/>
    </row>
    <row r="1462" spans="7:7" x14ac:dyDescent="0.3">
      <c r="G1462" s="8"/>
    </row>
    <row r="1463" spans="7:7" x14ac:dyDescent="0.3">
      <c r="G1463" s="8"/>
    </row>
    <row r="1464" spans="7:7" x14ac:dyDescent="0.3">
      <c r="G1464" s="8"/>
    </row>
    <row r="1465" spans="7:7" x14ac:dyDescent="0.3">
      <c r="G1465" s="8"/>
    </row>
    <row r="1466" spans="7:7" x14ac:dyDescent="0.3">
      <c r="G1466" s="8"/>
    </row>
    <row r="1467" spans="7:7" x14ac:dyDescent="0.3">
      <c r="G1467" s="8"/>
    </row>
    <row r="1468" spans="7:7" x14ac:dyDescent="0.3">
      <c r="G1468" s="8"/>
    </row>
    <row r="1469" spans="7:7" x14ac:dyDescent="0.3">
      <c r="G1469" s="8"/>
    </row>
    <row r="1470" spans="7:7" x14ac:dyDescent="0.3">
      <c r="G1470" s="8"/>
    </row>
    <row r="1471" spans="7:7" x14ac:dyDescent="0.3">
      <c r="G1471" s="8"/>
    </row>
    <row r="1472" spans="7:7" x14ac:dyDescent="0.3">
      <c r="G1472" s="8"/>
    </row>
    <row r="1473" spans="7:7" x14ac:dyDescent="0.3">
      <c r="G1473" s="8"/>
    </row>
    <row r="1474" spans="7:7" x14ac:dyDescent="0.3">
      <c r="G1474" s="8"/>
    </row>
    <row r="1475" spans="7:7" x14ac:dyDescent="0.3">
      <c r="G1475" s="8"/>
    </row>
    <row r="1476" spans="7:7" x14ac:dyDescent="0.3">
      <c r="G1476" s="8"/>
    </row>
    <row r="1477" spans="7:7" x14ac:dyDescent="0.3">
      <c r="G1477" s="8"/>
    </row>
    <row r="1478" spans="7:7" x14ac:dyDescent="0.3">
      <c r="G1478" s="8"/>
    </row>
    <row r="1479" spans="7:7" x14ac:dyDescent="0.3">
      <c r="G1479" s="8"/>
    </row>
    <row r="1480" spans="7:7" x14ac:dyDescent="0.3">
      <c r="G1480" s="8"/>
    </row>
    <row r="1481" spans="7:7" x14ac:dyDescent="0.3">
      <c r="G1481" s="8"/>
    </row>
    <row r="1482" spans="7:7" x14ac:dyDescent="0.3">
      <c r="G1482" s="8"/>
    </row>
    <row r="1483" spans="7:7" x14ac:dyDescent="0.3">
      <c r="G1483" s="8"/>
    </row>
    <row r="1484" spans="7:7" x14ac:dyDescent="0.3">
      <c r="G1484" s="8"/>
    </row>
    <row r="1485" spans="7:7" x14ac:dyDescent="0.3">
      <c r="G1485" s="8"/>
    </row>
    <row r="1486" spans="7:7" x14ac:dyDescent="0.3">
      <c r="G1486" s="8"/>
    </row>
    <row r="1487" spans="7:7" x14ac:dyDescent="0.3">
      <c r="G1487" s="8"/>
    </row>
    <row r="1488" spans="7:7" x14ac:dyDescent="0.3">
      <c r="G1488" s="8"/>
    </row>
    <row r="1489" spans="7:7" x14ac:dyDescent="0.3">
      <c r="G1489" s="8"/>
    </row>
    <row r="1490" spans="7:7" x14ac:dyDescent="0.3">
      <c r="G1490" s="8"/>
    </row>
    <row r="1491" spans="7:7" x14ac:dyDescent="0.3">
      <c r="G1491" s="8"/>
    </row>
    <row r="1492" spans="7:7" x14ac:dyDescent="0.3">
      <c r="G1492" s="8"/>
    </row>
    <row r="1493" spans="7:7" x14ac:dyDescent="0.3">
      <c r="G1493" s="8"/>
    </row>
    <row r="1494" spans="7:7" x14ac:dyDescent="0.3">
      <c r="G1494" s="8"/>
    </row>
    <row r="1495" spans="7:7" x14ac:dyDescent="0.3">
      <c r="G1495" s="8"/>
    </row>
    <row r="1496" spans="7:7" x14ac:dyDescent="0.3">
      <c r="G1496" s="8"/>
    </row>
    <row r="1497" spans="7:7" x14ac:dyDescent="0.3">
      <c r="G1497" s="8"/>
    </row>
    <row r="1498" spans="7:7" x14ac:dyDescent="0.3">
      <c r="G1498" s="8"/>
    </row>
    <row r="1499" spans="7:7" x14ac:dyDescent="0.3">
      <c r="G1499" s="8"/>
    </row>
    <row r="1500" spans="7:7" x14ac:dyDescent="0.3">
      <c r="G1500" s="8"/>
    </row>
    <row r="1501" spans="7:7" x14ac:dyDescent="0.3">
      <c r="G1501" s="8"/>
    </row>
    <row r="1502" spans="7:7" x14ac:dyDescent="0.3">
      <c r="G1502" s="8"/>
    </row>
    <row r="1503" spans="7:7" x14ac:dyDescent="0.3">
      <c r="G1503" s="8"/>
    </row>
    <row r="1504" spans="7:7" x14ac:dyDescent="0.3">
      <c r="G1504" s="8"/>
    </row>
    <row r="1505" spans="7:7" x14ac:dyDescent="0.3">
      <c r="G1505" s="8"/>
    </row>
    <row r="1506" spans="7:7" x14ac:dyDescent="0.3">
      <c r="G1506" s="8"/>
    </row>
    <row r="1507" spans="7:7" x14ac:dyDescent="0.3">
      <c r="G1507" s="8"/>
    </row>
    <row r="1508" spans="7:7" x14ac:dyDescent="0.3">
      <c r="G1508" s="8"/>
    </row>
    <row r="1509" spans="7:7" x14ac:dyDescent="0.3">
      <c r="G1509" s="8"/>
    </row>
    <row r="1510" spans="7:7" x14ac:dyDescent="0.3">
      <c r="G1510" s="8"/>
    </row>
    <row r="1511" spans="7:7" x14ac:dyDescent="0.3">
      <c r="G1511" s="8"/>
    </row>
    <row r="1512" spans="7:7" x14ac:dyDescent="0.3">
      <c r="G1512" s="8"/>
    </row>
    <row r="1513" spans="7:7" x14ac:dyDescent="0.3">
      <c r="G1513" s="8"/>
    </row>
    <row r="1514" spans="7:7" x14ac:dyDescent="0.3">
      <c r="G1514" s="8"/>
    </row>
    <row r="1515" spans="7:7" x14ac:dyDescent="0.3">
      <c r="G1515" s="8"/>
    </row>
    <row r="1516" spans="7:7" x14ac:dyDescent="0.3">
      <c r="G1516" s="8"/>
    </row>
    <row r="1517" spans="7:7" x14ac:dyDescent="0.3">
      <c r="G1517" s="8"/>
    </row>
    <row r="1518" spans="7:7" x14ac:dyDescent="0.3">
      <c r="G1518" s="8"/>
    </row>
    <row r="1519" spans="7:7" x14ac:dyDescent="0.3">
      <c r="G1519" s="8"/>
    </row>
    <row r="1520" spans="7:7" x14ac:dyDescent="0.3">
      <c r="G1520" s="8"/>
    </row>
    <row r="1521" spans="7:7" x14ac:dyDescent="0.3">
      <c r="G1521" s="8"/>
    </row>
    <row r="1522" spans="7:7" x14ac:dyDescent="0.3">
      <c r="G1522" s="8"/>
    </row>
    <row r="1523" spans="7:7" x14ac:dyDescent="0.3">
      <c r="G1523" s="8"/>
    </row>
    <row r="1524" spans="7:7" x14ac:dyDescent="0.3">
      <c r="G1524" s="8"/>
    </row>
    <row r="1525" spans="7:7" x14ac:dyDescent="0.3">
      <c r="G1525" s="8"/>
    </row>
    <row r="1526" spans="7:7" x14ac:dyDescent="0.3">
      <c r="G1526" s="8"/>
    </row>
    <row r="1527" spans="7:7" x14ac:dyDescent="0.3">
      <c r="G1527" s="8"/>
    </row>
    <row r="1528" spans="7:7" x14ac:dyDescent="0.3">
      <c r="G1528" s="8"/>
    </row>
    <row r="1529" spans="7:7" x14ac:dyDescent="0.3">
      <c r="G1529" s="8"/>
    </row>
    <row r="1530" spans="7:7" x14ac:dyDescent="0.3">
      <c r="G1530" s="8"/>
    </row>
    <row r="1531" spans="7:7" x14ac:dyDescent="0.3">
      <c r="G1531" s="8"/>
    </row>
    <row r="1532" spans="7:7" x14ac:dyDescent="0.3">
      <c r="G1532" s="8"/>
    </row>
    <row r="1533" spans="7:7" x14ac:dyDescent="0.3">
      <c r="G1533" s="8"/>
    </row>
    <row r="1534" spans="7:7" x14ac:dyDescent="0.3">
      <c r="G1534" s="8"/>
    </row>
    <row r="1535" spans="7:7" x14ac:dyDescent="0.3">
      <c r="G1535" s="8"/>
    </row>
    <row r="1536" spans="7:7" x14ac:dyDescent="0.3">
      <c r="G1536" s="8"/>
    </row>
    <row r="1537" spans="7:7" x14ac:dyDescent="0.3">
      <c r="G1537" s="8"/>
    </row>
    <row r="1538" spans="7:7" x14ac:dyDescent="0.3">
      <c r="G1538" s="8"/>
    </row>
    <row r="1539" spans="7:7" x14ac:dyDescent="0.3">
      <c r="G1539" s="8"/>
    </row>
    <row r="1540" spans="7:7" x14ac:dyDescent="0.3">
      <c r="G1540" s="8"/>
    </row>
    <row r="1541" spans="7:7" x14ac:dyDescent="0.3">
      <c r="G1541" s="8"/>
    </row>
    <row r="1542" spans="7:7" x14ac:dyDescent="0.3">
      <c r="G1542" s="8"/>
    </row>
    <row r="1543" spans="7:7" x14ac:dyDescent="0.3">
      <c r="G1543" s="8"/>
    </row>
    <row r="1544" spans="7:7" x14ac:dyDescent="0.3">
      <c r="G1544" s="8"/>
    </row>
    <row r="1545" spans="7:7" x14ac:dyDescent="0.3">
      <c r="G1545" s="8"/>
    </row>
    <row r="1546" spans="7:7" x14ac:dyDescent="0.3">
      <c r="G1546" s="8"/>
    </row>
    <row r="1547" spans="7:7" x14ac:dyDescent="0.3">
      <c r="G1547" s="8"/>
    </row>
    <row r="1548" spans="7:7" x14ac:dyDescent="0.3">
      <c r="G1548" s="8"/>
    </row>
    <row r="1549" spans="7:7" x14ac:dyDescent="0.3">
      <c r="G1549" s="8"/>
    </row>
    <row r="1550" spans="7:7" x14ac:dyDescent="0.3">
      <c r="G1550" s="8"/>
    </row>
    <row r="1551" spans="7:7" x14ac:dyDescent="0.3">
      <c r="G1551" s="8"/>
    </row>
    <row r="1552" spans="7:7" x14ac:dyDescent="0.3">
      <c r="G1552" s="8"/>
    </row>
    <row r="1553" spans="7:7" x14ac:dyDescent="0.3">
      <c r="G1553" s="8"/>
    </row>
    <row r="1554" spans="7:7" x14ac:dyDescent="0.3">
      <c r="G1554" s="8"/>
    </row>
    <row r="1555" spans="7:7" x14ac:dyDescent="0.3">
      <c r="G1555" s="8"/>
    </row>
    <row r="1556" spans="7:7" x14ac:dyDescent="0.3">
      <c r="G1556" s="8"/>
    </row>
    <row r="1557" spans="7:7" x14ac:dyDescent="0.3">
      <c r="G1557" s="8"/>
    </row>
    <row r="1558" spans="7:7" x14ac:dyDescent="0.3">
      <c r="G1558" s="8"/>
    </row>
    <row r="1559" spans="7:7" x14ac:dyDescent="0.3">
      <c r="G1559" s="8"/>
    </row>
    <row r="1560" spans="7:7" x14ac:dyDescent="0.3">
      <c r="G1560" s="8"/>
    </row>
    <row r="1561" spans="7:7" x14ac:dyDescent="0.3">
      <c r="G1561" s="8"/>
    </row>
    <row r="1562" spans="7:7" x14ac:dyDescent="0.3">
      <c r="G1562" s="8"/>
    </row>
    <row r="1563" spans="7:7" x14ac:dyDescent="0.3">
      <c r="G1563" s="8"/>
    </row>
    <row r="1564" spans="7:7" x14ac:dyDescent="0.3">
      <c r="G1564" s="8"/>
    </row>
    <row r="1565" spans="7:7" x14ac:dyDescent="0.3">
      <c r="G1565" s="8"/>
    </row>
    <row r="1566" spans="7:7" x14ac:dyDescent="0.3">
      <c r="G1566" s="8"/>
    </row>
    <row r="1567" spans="7:7" x14ac:dyDescent="0.3">
      <c r="G1567" s="8"/>
    </row>
    <row r="1568" spans="7:7" x14ac:dyDescent="0.3">
      <c r="G1568" s="8"/>
    </row>
    <row r="1569" spans="7:7" x14ac:dyDescent="0.3">
      <c r="G1569" s="8"/>
    </row>
    <row r="1570" spans="7:7" x14ac:dyDescent="0.3">
      <c r="G1570" s="8"/>
    </row>
    <row r="1571" spans="7:7" x14ac:dyDescent="0.3">
      <c r="G1571" s="8"/>
    </row>
    <row r="1572" spans="7:7" x14ac:dyDescent="0.3">
      <c r="G1572" s="8"/>
    </row>
    <row r="1573" spans="7:7" x14ac:dyDescent="0.3">
      <c r="G1573" s="8"/>
    </row>
    <row r="1574" spans="7:7" x14ac:dyDescent="0.3">
      <c r="G1574" s="8"/>
    </row>
    <row r="1575" spans="7:7" x14ac:dyDescent="0.3">
      <c r="G1575" s="8"/>
    </row>
    <row r="1576" spans="7:7" x14ac:dyDescent="0.3">
      <c r="G1576" s="8"/>
    </row>
    <row r="1577" spans="7:7" x14ac:dyDescent="0.3">
      <c r="G1577" s="8"/>
    </row>
    <row r="1578" spans="7:7" x14ac:dyDescent="0.3">
      <c r="G1578" s="8"/>
    </row>
    <row r="1579" spans="7:7" x14ac:dyDescent="0.3">
      <c r="G1579" s="8"/>
    </row>
    <row r="1580" spans="7:7" x14ac:dyDescent="0.3">
      <c r="G1580" s="8"/>
    </row>
    <row r="1581" spans="7:7" x14ac:dyDescent="0.3">
      <c r="G1581" s="8"/>
    </row>
    <row r="1582" spans="7:7" x14ac:dyDescent="0.3">
      <c r="G1582" s="8"/>
    </row>
    <row r="1583" spans="7:7" x14ac:dyDescent="0.3">
      <c r="G1583" s="8"/>
    </row>
    <row r="1584" spans="7:7" x14ac:dyDescent="0.3">
      <c r="G1584" s="8"/>
    </row>
    <row r="1585" spans="7:7" x14ac:dyDescent="0.3">
      <c r="G1585" s="8"/>
    </row>
    <row r="1586" spans="7:7" x14ac:dyDescent="0.3">
      <c r="G1586" s="8"/>
    </row>
    <row r="1587" spans="7:7" x14ac:dyDescent="0.3">
      <c r="G1587" s="8"/>
    </row>
    <row r="1588" spans="7:7" x14ac:dyDescent="0.3">
      <c r="G1588" s="8"/>
    </row>
    <row r="1589" spans="7:7" x14ac:dyDescent="0.3">
      <c r="G1589" s="8"/>
    </row>
    <row r="1590" spans="7:7" x14ac:dyDescent="0.3">
      <c r="G1590" s="8"/>
    </row>
    <row r="1591" spans="7:7" x14ac:dyDescent="0.3">
      <c r="G1591" s="8"/>
    </row>
    <row r="1592" spans="7:7" x14ac:dyDescent="0.3">
      <c r="G1592" s="8"/>
    </row>
    <row r="1593" spans="7:7" x14ac:dyDescent="0.3">
      <c r="G1593" s="8"/>
    </row>
    <row r="1594" spans="7:7" x14ac:dyDescent="0.3">
      <c r="G1594" s="8"/>
    </row>
    <row r="1595" spans="7:7" x14ac:dyDescent="0.3">
      <c r="G1595" s="8"/>
    </row>
    <row r="1596" spans="7:7" x14ac:dyDescent="0.3">
      <c r="G1596" s="8"/>
    </row>
    <row r="1597" spans="7:7" x14ac:dyDescent="0.3">
      <c r="G1597" s="8"/>
    </row>
    <row r="1598" spans="7:7" x14ac:dyDescent="0.3">
      <c r="G1598" s="8"/>
    </row>
    <row r="1599" spans="7:7" x14ac:dyDescent="0.3">
      <c r="G1599" s="8"/>
    </row>
    <row r="1600" spans="7:7" x14ac:dyDescent="0.3">
      <c r="G1600" s="8"/>
    </row>
    <row r="1601" spans="7:7" x14ac:dyDescent="0.3">
      <c r="G1601" s="8"/>
    </row>
    <row r="1602" spans="7:7" x14ac:dyDescent="0.3">
      <c r="G1602" s="8"/>
    </row>
    <row r="1603" spans="7:7" x14ac:dyDescent="0.3">
      <c r="G1603" s="8"/>
    </row>
    <row r="1604" spans="7:7" x14ac:dyDescent="0.3">
      <c r="G1604" s="8"/>
    </row>
    <row r="1605" spans="7:7" x14ac:dyDescent="0.3">
      <c r="G1605" s="8"/>
    </row>
    <row r="1606" spans="7:7" x14ac:dyDescent="0.3">
      <c r="G1606" s="8"/>
    </row>
    <row r="1607" spans="7:7" x14ac:dyDescent="0.3">
      <c r="G1607" s="8"/>
    </row>
    <row r="1608" spans="7:7" x14ac:dyDescent="0.3">
      <c r="G1608" s="8"/>
    </row>
    <row r="1609" spans="7:7" x14ac:dyDescent="0.3">
      <c r="G1609" s="8"/>
    </row>
    <row r="1610" spans="7:7" x14ac:dyDescent="0.3">
      <c r="G1610" s="8"/>
    </row>
    <row r="1611" spans="7:7" x14ac:dyDescent="0.3">
      <c r="G1611" s="8"/>
    </row>
    <row r="1612" spans="7:7" x14ac:dyDescent="0.3">
      <c r="G1612" s="8"/>
    </row>
    <row r="1613" spans="7:7" x14ac:dyDescent="0.3">
      <c r="G1613" s="8"/>
    </row>
    <row r="1614" spans="7:7" x14ac:dyDescent="0.3">
      <c r="G1614" s="8"/>
    </row>
    <row r="1615" spans="7:7" x14ac:dyDescent="0.3">
      <c r="G1615" s="8"/>
    </row>
    <row r="1616" spans="7:7" x14ac:dyDescent="0.3">
      <c r="G1616" s="8"/>
    </row>
    <row r="1617" spans="7:7" x14ac:dyDescent="0.3">
      <c r="G1617" s="8"/>
    </row>
    <row r="1618" spans="7:7" x14ac:dyDescent="0.3">
      <c r="G1618" s="8"/>
    </row>
    <row r="1619" spans="7:7" x14ac:dyDescent="0.3">
      <c r="G1619" s="8"/>
    </row>
    <row r="1620" spans="7:7" x14ac:dyDescent="0.3">
      <c r="G1620" s="8"/>
    </row>
    <row r="1621" spans="7:7" x14ac:dyDescent="0.3">
      <c r="G1621" s="8"/>
    </row>
    <row r="1622" spans="7:7" x14ac:dyDescent="0.3">
      <c r="G1622" s="8"/>
    </row>
    <row r="1623" spans="7:7" x14ac:dyDescent="0.3">
      <c r="G1623" s="8"/>
    </row>
    <row r="1624" spans="7:7" x14ac:dyDescent="0.3">
      <c r="G1624" s="8"/>
    </row>
    <row r="1625" spans="7:7" x14ac:dyDescent="0.3">
      <c r="G1625" s="8"/>
    </row>
    <row r="1626" spans="7:7" x14ac:dyDescent="0.3">
      <c r="G1626" s="8"/>
    </row>
    <row r="1627" spans="7:7" x14ac:dyDescent="0.3">
      <c r="G1627" s="8"/>
    </row>
    <row r="1628" spans="7:7" x14ac:dyDescent="0.3">
      <c r="G1628" s="8"/>
    </row>
    <row r="1629" spans="7:7" x14ac:dyDescent="0.3">
      <c r="G1629" s="8"/>
    </row>
    <row r="1630" spans="7:7" x14ac:dyDescent="0.3">
      <c r="G1630" s="8"/>
    </row>
    <row r="1631" spans="7:7" x14ac:dyDescent="0.3">
      <c r="G1631" s="8"/>
    </row>
    <row r="1632" spans="7:7" x14ac:dyDescent="0.3">
      <c r="G1632" s="8"/>
    </row>
    <row r="1633" spans="7:7" x14ac:dyDescent="0.3">
      <c r="G1633" s="8"/>
    </row>
    <row r="1634" spans="7:7" x14ac:dyDescent="0.3">
      <c r="G1634" s="8"/>
    </row>
    <row r="1635" spans="7:7" x14ac:dyDescent="0.3">
      <c r="G1635" s="8"/>
    </row>
    <row r="1636" spans="7:7" x14ac:dyDescent="0.3">
      <c r="G1636" s="8"/>
    </row>
    <row r="1637" spans="7:7" x14ac:dyDescent="0.3">
      <c r="G1637" s="8"/>
    </row>
    <row r="1638" spans="7:7" x14ac:dyDescent="0.3">
      <c r="G1638" s="8"/>
    </row>
    <row r="1639" spans="7:7" x14ac:dyDescent="0.3">
      <c r="G1639" s="8"/>
    </row>
    <row r="1640" spans="7:7" x14ac:dyDescent="0.3">
      <c r="G1640" s="8"/>
    </row>
    <row r="1641" spans="7:7" x14ac:dyDescent="0.3">
      <c r="G1641" s="8"/>
    </row>
    <row r="1642" spans="7:7" x14ac:dyDescent="0.3">
      <c r="G1642" s="8"/>
    </row>
    <row r="1643" spans="7:7" x14ac:dyDescent="0.3">
      <c r="G1643" s="8"/>
    </row>
    <row r="1644" spans="7:7" x14ac:dyDescent="0.3">
      <c r="G1644" s="8"/>
    </row>
    <row r="1645" spans="7:7" x14ac:dyDescent="0.3">
      <c r="G1645" s="8"/>
    </row>
    <row r="1646" spans="7:7" x14ac:dyDescent="0.3">
      <c r="G1646" s="8"/>
    </row>
    <row r="1647" spans="7:7" x14ac:dyDescent="0.3">
      <c r="G1647" s="8"/>
    </row>
    <row r="1648" spans="7:7" x14ac:dyDescent="0.3">
      <c r="G1648" s="8"/>
    </row>
    <row r="1649" spans="7:7" x14ac:dyDescent="0.3">
      <c r="G1649" s="8"/>
    </row>
    <row r="1650" spans="7:7" x14ac:dyDescent="0.3">
      <c r="G1650" s="8"/>
    </row>
    <row r="1651" spans="7:7" x14ac:dyDescent="0.3">
      <c r="G1651" s="8"/>
    </row>
    <row r="1652" spans="7:7" x14ac:dyDescent="0.3">
      <c r="G1652" s="8"/>
    </row>
    <row r="1653" spans="7:7" x14ac:dyDescent="0.3">
      <c r="G1653" s="8"/>
    </row>
    <row r="1654" spans="7:7" x14ac:dyDescent="0.3">
      <c r="G1654" s="8"/>
    </row>
    <row r="1655" spans="7:7" x14ac:dyDescent="0.3">
      <c r="G1655" s="8"/>
    </row>
    <row r="1656" spans="7:7" x14ac:dyDescent="0.3">
      <c r="G1656" s="8"/>
    </row>
    <row r="1657" spans="7:7" x14ac:dyDescent="0.3">
      <c r="G1657" s="8"/>
    </row>
    <row r="1658" spans="7:7" x14ac:dyDescent="0.3">
      <c r="G1658" s="8"/>
    </row>
    <row r="1659" spans="7:7" x14ac:dyDescent="0.3">
      <c r="G1659" s="8"/>
    </row>
    <row r="1660" spans="7:7" x14ac:dyDescent="0.3">
      <c r="G1660" s="8"/>
    </row>
    <row r="1661" spans="7:7" x14ac:dyDescent="0.3">
      <c r="G1661" s="8"/>
    </row>
    <row r="1662" spans="7:7" x14ac:dyDescent="0.3">
      <c r="G1662" s="8"/>
    </row>
    <row r="1663" spans="7:7" x14ac:dyDescent="0.3">
      <c r="G1663" s="8"/>
    </row>
    <row r="1664" spans="7:7" x14ac:dyDescent="0.3">
      <c r="G1664" s="8"/>
    </row>
    <row r="1665" spans="7:7" x14ac:dyDescent="0.3">
      <c r="G1665" s="8"/>
    </row>
    <row r="1666" spans="7:7" x14ac:dyDescent="0.3">
      <c r="G1666" s="8"/>
    </row>
    <row r="1667" spans="7:7" x14ac:dyDescent="0.3">
      <c r="G1667" s="8"/>
    </row>
    <row r="1668" spans="7:7" x14ac:dyDescent="0.3">
      <c r="G1668" s="8"/>
    </row>
    <row r="1669" spans="7:7" x14ac:dyDescent="0.3">
      <c r="G1669" s="8"/>
    </row>
    <row r="1670" spans="7:7" x14ac:dyDescent="0.3">
      <c r="G1670" s="8"/>
    </row>
    <row r="1671" spans="7:7" x14ac:dyDescent="0.3">
      <c r="G1671" s="8"/>
    </row>
    <row r="1672" spans="7:7" x14ac:dyDescent="0.3">
      <c r="G1672" s="8"/>
    </row>
    <row r="1673" spans="7:7" x14ac:dyDescent="0.3">
      <c r="G1673" s="8"/>
    </row>
    <row r="1674" spans="7:7" x14ac:dyDescent="0.3">
      <c r="G1674" s="8"/>
    </row>
    <row r="1675" spans="7:7" x14ac:dyDescent="0.3">
      <c r="G1675" s="8"/>
    </row>
    <row r="1676" spans="7:7" x14ac:dyDescent="0.3">
      <c r="G1676" s="8"/>
    </row>
    <row r="1677" spans="7:7" x14ac:dyDescent="0.3">
      <c r="G1677" s="8"/>
    </row>
    <row r="1678" spans="7:7" x14ac:dyDescent="0.3">
      <c r="G1678" s="8"/>
    </row>
    <row r="1679" spans="7:7" x14ac:dyDescent="0.3">
      <c r="G1679" s="8"/>
    </row>
    <row r="1680" spans="7:7" x14ac:dyDescent="0.3">
      <c r="G1680" s="8"/>
    </row>
    <row r="1681" spans="7:7" x14ac:dyDescent="0.3">
      <c r="G1681" s="8"/>
    </row>
    <row r="1682" spans="7:7" x14ac:dyDescent="0.3">
      <c r="G1682" s="8"/>
    </row>
    <row r="1683" spans="7:7" x14ac:dyDescent="0.3">
      <c r="G1683" s="8"/>
    </row>
    <row r="1684" spans="7:7" x14ac:dyDescent="0.3">
      <c r="G1684" s="8"/>
    </row>
    <row r="1685" spans="7:7" x14ac:dyDescent="0.3">
      <c r="G1685" s="8"/>
    </row>
    <row r="1686" spans="7:7" x14ac:dyDescent="0.3">
      <c r="G1686" s="8"/>
    </row>
    <row r="1687" spans="7:7" x14ac:dyDescent="0.3">
      <c r="G1687" s="8"/>
    </row>
    <row r="1688" spans="7:7" x14ac:dyDescent="0.3">
      <c r="G1688" s="8"/>
    </row>
    <row r="1689" spans="7:7" x14ac:dyDescent="0.3">
      <c r="G1689" s="8"/>
    </row>
    <row r="1690" spans="7:7" x14ac:dyDescent="0.3">
      <c r="G1690" s="8"/>
    </row>
    <row r="1691" spans="7:7" x14ac:dyDescent="0.3">
      <c r="G1691" s="8"/>
    </row>
    <row r="1692" spans="7:7" x14ac:dyDescent="0.3">
      <c r="G1692" s="8"/>
    </row>
    <row r="1693" spans="7:7" x14ac:dyDescent="0.3">
      <c r="G1693" s="8"/>
    </row>
    <row r="1694" spans="7:7" x14ac:dyDescent="0.3">
      <c r="G1694" s="8"/>
    </row>
    <row r="1695" spans="7:7" x14ac:dyDescent="0.3">
      <c r="G1695" s="8"/>
    </row>
    <row r="1696" spans="7:7" x14ac:dyDescent="0.3">
      <c r="G1696" s="8"/>
    </row>
    <row r="1697" spans="7:7" x14ac:dyDescent="0.3">
      <c r="G1697" s="8"/>
    </row>
    <row r="1698" spans="7:7" x14ac:dyDescent="0.3">
      <c r="G1698" s="8"/>
    </row>
    <row r="1699" spans="7:7" x14ac:dyDescent="0.3">
      <c r="G1699" s="8"/>
    </row>
    <row r="1700" spans="7:7" x14ac:dyDescent="0.3">
      <c r="G1700" s="8"/>
    </row>
    <row r="1701" spans="7:7" x14ac:dyDescent="0.3">
      <c r="G1701" s="8"/>
    </row>
    <row r="1702" spans="7:7" x14ac:dyDescent="0.3">
      <c r="G1702" s="8"/>
    </row>
    <row r="1703" spans="7:7" x14ac:dyDescent="0.3">
      <c r="G1703" s="8"/>
    </row>
    <row r="1704" spans="7:7" x14ac:dyDescent="0.3">
      <c r="G1704" s="8"/>
    </row>
    <row r="1705" spans="7:7" x14ac:dyDescent="0.3">
      <c r="G1705" s="8"/>
    </row>
    <row r="1706" spans="7:7" x14ac:dyDescent="0.3">
      <c r="G1706" s="8"/>
    </row>
    <row r="1707" spans="7:7" x14ac:dyDescent="0.3">
      <c r="G1707" s="8"/>
    </row>
    <row r="1708" spans="7:7" x14ac:dyDescent="0.3">
      <c r="G1708" s="8"/>
    </row>
    <row r="1709" spans="7:7" x14ac:dyDescent="0.3">
      <c r="G1709" s="8"/>
    </row>
    <row r="1710" spans="7:7" x14ac:dyDescent="0.3">
      <c r="G1710" s="8"/>
    </row>
    <row r="1711" spans="7:7" x14ac:dyDescent="0.3">
      <c r="G1711" s="8"/>
    </row>
    <row r="1712" spans="7:7" x14ac:dyDescent="0.3">
      <c r="G1712" s="8"/>
    </row>
    <row r="1713" spans="7:7" x14ac:dyDescent="0.3">
      <c r="G1713" s="8"/>
    </row>
    <row r="1714" spans="7:7" x14ac:dyDescent="0.3">
      <c r="G1714" s="8"/>
    </row>
    <row r="1715" spans="7:7" x14ac:dyDescent="0.3">
      <c r="G1715" s="8"/>
    </row>
    <row r="1716" spans="7:7" x14ac:dyDescent="0.3">
      <c r="G1716" s="8"/>
    </row>
    <row r="1717" spans="7:7" x14ac:dyDescent="0.3">
      <c r="G1717" s="8"/>
    </row>
    <row r="1718" spans="7:7" x14ac:dyDescent="0.3">
      <c r="G1718" s="8"/>
    </row>
    <row r="1719" spans="7:7" x14ac:dyDescent="0.3">
      <c r="G1719" s="8"/>
    </row>
    <row r="1720" spans="7:7" x14ac:dyDescent="0.3">
      <c r="G1720" s="8"/>
    </row>
    <row r="1721" spans="7:7" x14ac:dyDescent="0.3">
      <c r="G1721" s="8"/>
    </row>
    <row r="1722" spans="7:7" x14ac:dyDescent="0.3">
      <c r="G1722" s="8"/>
    </row>
    <row r="1723" spans="7:7" x14ac:dyDescent="0.3">
      <c r="G1723" s="8"/>
    </row>
    <row r="1724" spans="7:7" x14ac:dyDescent="0.3">
      <c r="G1724" s="8"/>
    </row>
    <row r="1725" spans="7:7" x14ac:dyDescent="0.3">
      <c r="G1725" s="8"/>
    </row>
    <row r="1726" spans="7:7" x14ac:dyDescent="0.3">
      <c r="G1726" s="8"/>
    </row>
    <row r="1727" spans="7:7" x14ac:dyDescent="0.3">
      <c r="G1727" s="8"/>
    </row>
    <row r="1728" spans="7:7" x14ac:dyDescent="0.3">
      <c r="G1728" s="8"/>
    </row>
    <row r="1729" spans="7:7" x14ac:dyDescent="0.3">
      <c r="G1729" s="8"/>
    </row>
    <row r="1730" spans="7:7" x14ac:dyDescent="0.3">
      <c r="G1730" s="8"/>
    </row>
    <row r="1731" spans="7:7" x14ac:dyDescent="0.3">
      <c r="G1731" s="8"/>
    </row>
    <row r="1732" spans="7:7" x14ac:dyDescent="0.3">
      <c r="G1732" s="8"/>
    </row>
    <row r="1733" spans="7:7" x14ac:dyDescent="0.3">
      <c r="G1733" s="8"/>
    </row>
    <row r="1734" spans="7:7" x14ac:dyDescent="0.3">
      <c r="G1734" s="8"/>
    </row>
    <row r="1735" spans="7:7" x14ac:dyDescent="0.3">
      <c r="G1735" s="8"/>
    </row>
    <row r="1736" spans="7:7" x14ac:dyDescent="0.3">
      <c r="G1736" s="8"/>
    </row>
    <row r="1737" spans="7:7" x14ac:dyDescent="0.3">
      <c r="G1737" s="8"/>
    </row>
    <row r="1738" spans="7:7" x14ac:dyDescent="0.3">
      <c r="G1738" s="8"/>
    </row>
    <row r="1739" spans="7:7" x14ac:dyDescent="0.3">
      <c r="G1739" s="8"/>
    </row>
    <row r="1740" spans="7:7" x14ac:dyDescent="0.3">
      <c r="G1740" s="8"/>
    </row>
    <row r="1741" spans="7:7" x14ac:dyDescent="0.3">
      <c r="G1741" s="8"/>
    </row>
    <row r="1742" spans="7:7" x14ac:dyDescent="0.3">
      <c r="G1742" s="8"/>
    </row>
    <row r="1743" spans="7:7" x14ac:dyDescent="0.3">
      <c r="G1743" s="8"/>
    </row>
    <row r="1744" spans="7:7" x14ac:dyDescent="0.3">
      <c r="G1744" s="8"/>
    </row>
    <row r="1745" spans="7:7" x14ac:dyDescent="0.3">
      <c r="G1745" s="8"/>
    </row>
    <row r="1746" spans="7:7" x14ac:dyDescent="0.3">
      <c r="G1746" s="8"/>
    </row>
    <row r="1747" spans="7:7" x14ac:dyDescent="0.3">
      <c r="G1747" s="8"/>
    </row>
    <row r="1748" spans="7:7" x14ac:dyDescent="0.3">
      <c r="G1748" s="8"/>
    </row>
    <row r="1749" spans="7:7" x14ac:dyDescent="0.3">
      <c r="G1749" s="8"/>
    </row>
    <row r="1750" spans="7:7" x14ac:dyDescent="0.3">
      <c r="G1750" s="8"/>
    </row>
    <row r="1751" spans="7:7" x14ac:dyDescent="0.3">
      <c r="G1751" s="8"/>
    </row>
    <row r="1752" spans="7:7" x14ac:dyDescent="0.3">
      <c r="G1752" s="8"/>
    </row>
    <row r="1753" spans="7:7" x14ac:dyDescent="0.3">
      <c r="G1753" s="8"/>
    </row>
    <row r="1754" spans="7:7" x14ac:dyDescent="0.3">
      <c r="G1754" s="8"/>
    </row>
    <row r="1755" spans="7:7" x14ac:dyDescent="0.3">
      <c r="G1755" s="8"/>
    </row>
    <row r="1756" spans="7:7" x14ac:dyDescent="0.3">
      <c r="G1756" s="8"/>
    </row>
    <row r="1757" spans="7:7" x14ac:dyDescent="0.3">
      <c r="G1757" s="8"/>
    </row>
    <row r="1758" spans="7:7" x14ac:dyDescent="0.3">
      <c r="G1758" s="8"/>
    </row>
    <row r="1759" spans="7:7" x14ac:dyDescent="0.3">
      <c r="G1759" s="8"/>
    </row>
    <row r="1760" spans="7:7" x14ac:dyDescent="0.3">
      <c r="G1760" s="8"/>
    </row>
    <row r="1761" spans="7:7" x14ac:dyDescent="0.3">
      <c r="G1761" s="8"/>
    </row>
    <row r="1762" spans="7:7" x14ac:dyDescent="0.3">
      <c r="G1762" s="8"/>
    </row>
    <row r="1763" spans="7:7" x14ac:dyDescent="0.3">
      <c r="G1763" s="8"/>
    </row>
    <row r="1764" spans="7:7" x14ac:dyDescent="0.3">
      <c r="G1764" s="8"/>
    </row>
    <row r="1765" spans="7:7" x14ac:dyDescent="0.3">
      <c r="G1765" s="8"/>
    </row>
    <row r="1766" spans="7:7" x14ac:dyDescent="0.3">
      <c r="G1766" s="8"/>
    </row>
    <row r="1767" spans="7:7" x14ac:dyDescent="0.3">
      <c r="G1767" s="8"/>
    </row>
    <row r="1768" spans="7:7" x14ac:dyDescent="0.3">
      <c r="G1768" s="8"/>
    </row>
    <row r="1769" spans="7:7" x14ac:dyDescent="0.3">
      <c r="G1769" s="8"/>
    </row>
    <row r="1770" spans="7:7" x14ac:dyDescent="0.3">
      <c r="G1770" s="8"/>
    </row>
    <row r="1771" spans="7:7" x14ac:dyDescent="0.3">
      <c r="G1771" s="8"/>
    </row>
    <row r="1772" spans="7:7" x14ac:dyDescent="0.3">
      <c r="G1772" s="8"/>
    </row>
    <row r="1773" spans="7:7" x14ac:dyDescent="0.3">
      <c r="G1773" s="8"/>
    </row>
    <row r="1774" spans="7:7" x14ac:dyDescent="0.3">
      <c r="G1774" s="8"/>
    </row>
    <row r="1775" spans="7:7" x14ac:dyDescent="0.3">
      <c r="G1775" s="8"/>
    </row>
    <row r="1776" spans="7:7" x14ac:dyDescent="0.3">
      <c r="G1776" s="8"/>
    </row>
    <row r="1777" spans="7:7" x14ac:dyDescent="0.3">
      <c r="G1777" s="8"/>
    </row>
    <row r="1778" spans="7:7" x14ac:dyDescent="0.3">
      <c r="G1778" s="8"/>
    </row>
    <row r="1779" spans="7:7" x14ac:dyDescent="0.3">
      <c r="G1779" s="8"/>
    </row>
    <row r="1780" spans="7:7" x14ac:dyDescent="0.3">
      <c r="G1780" s="8"/>
    </row>
    <row r="1781" spans="7:7" x14ac:dyDescent="0.3">
      <c r="G1781" s="8"/>
    </row>
    <row r="1782" spans="7:7" x14ac:dyDescent="0.3">
      <c r="G1782" s="8"/>
    </row>
    <row r="1783" spans="7:7" x14ac:dyDescent="0.3">
      <c r="G1783" s="8"/>
    </row>
    <row r="1784" spans="7:7" x14ac:dyDescent="0.3">
      <c r="G1784" s="8"/>
    </row>
    <row r="1785" spans="7:7" x14ac:dyDescent="0.3">
      <c r="G1785" s="8"/>
    </row>
    <row r="1786" spans="7:7" x14ac:dyDescent="0.3">
      <c r="G1786" s="8"/>
    </row>
    <row r="1787" spans="7:7" x14ac:dyDescent="0.3">
      <c r="G1787" s="8"/>
    </row>
    <row r="1788" spans="7:7" x14ac:dyDescent="0.3">
      <c r="G1788" s="8"/>
    </row>
    <row r="1789" spans="7:7" x14ac:dyDescent="0.3">
      <c r="G1789" s="8"/>
    </row>
    <row r="1790" spans="7:7" x14ac:dyDescent="0.3">
      <c r="G1790" s="8"/>
    </row>
    <row r="1791" spans="7:7" x14ac:dyDescent="0.3">
      <c r="G1791" s="8"/>
    </row>
    <row r="1792" spans="7:7" x14ac:dyDescent="0.3">
      <c r="G1792" s="8"/>
    </row>
    <row r="1793" spans="7:7" x14ac:dyDescent="0.3">
      <c r="G1793" s="8"/>
    </row>
    <row r="1794" spans="7:7" x14ac:dyDescent="0.3">
      <c r="G1794" s="8"/>
    </row>
    <row r="1795" spans="7:7" x14ac:dyDescent="0.3">
      <c r="G1795" s="8"/>
    </row>
    <row r="1796" spans="7:7" x14ac:dyDescent="0.3">
      <c r="G1796" s="8"/>
    </row>
    <row r="1797" spans="7:7" x14ac:dyDescent="0.3">
      <c r="G1797" s="8"/>
    </row>
    <row r="1798" spans="7:7" x14ac:dyDescent="0.3">
      <c r="G1798" s="8"/>
    </row>
    <row r="1799" spans="7:7" x14ac:dyDescent="0.3">
      <c r="G1799" s="8"/>
    </row>
    <row r="1800" spans="7:7" x14ac:dyDescent="0.3">
      <c r="G1800" s="8"/>
    </row>
    <row r="1801" spans="7:7" x14ac:dyDescent="0.3">
      <c r="G1801" s="8"/>
    </row>
    <row r="1802" spans="7:7" x14ac:dyDescent="0.3">
      <c r="G1802" s="8"/>
    </row>
    <row r="1803" spans="7:7" x14ac:dyDescent="0.3">
      <c r="G1803" s="8"/>
    </row>
    <row r="1804" spans="7:7" x14ac:dyDescent="0.3">
      <c r="G1804" s="8"/>
    </row>
    <row r="1805" spans="7:7" x14ac:dyDescent="0.3">
      <c r="G1805" s="8"/>
    </row>
    <row r="1806" spans="7:7" x14ac:dyDescent="0.3">
      <c r="G1806" s="8"/>
    </row>
    <row r="1807" spans="7:7" x14ac:dyDescent="0.3">
      <c r="G1807" s="8"/>
    </row>
    <row r="1808" spans="7:7" x14ac:dyDescent="0.3">
      <c r="G1808" s="8"/>
    </row>
    <row r="1809" spans="7:7" x14ac:dyDescent="0.3">
      <c r="G1809" s="8"/>
    </row>
    <row r="1810" spans="7:7" x14ac:dyDescent="0.3">
      <c r="G1810" s="8"/>
    </row>
    <row r="1811" spans="7:7" x14ac:dyDescent="0.3">
      <c r="G1811" s="8"/>
    </row>
    <row r="1812" spans="7:7" x14ac:dyDescent="0.3">
      <c r="G1812" s="8"/>
    </row>
    <row r="1813" spans="7:7" x14ac:dyDescent="0.3">
      <c r="G1813" s="8"/>
    </row>
    <row r="1814" spans="7:7" x14ac:dyDescent="0.3">
      <c r="G1814" s="8"/>
    </row>
    <row r="1815" spans="7:7" x14ac:dyDescent="0.3">
      <c r="G1815" s="8"/>
    </row>
    <row r="1816" spans="7:7" x14ac:dyDescent="0.3">
      <c r="G1816" s="8"/>
    </row>
    <row r="1817" spans="7:7" x14ac:dyDescent="0.3">
      <c r="G1817" s="8"/>
    </row>
    <row r="1818" spans="7:7" x14ac:dyDescent="0.3">
      <c r="G1818" s="8"/>
    </row>
    <row r="1819" spans="7:7" x14ac:dyDescent="0.3">
      <c r="G1819" s="8"/>
    </row>
    <row r="1820" spans="7:7" x14ac:dyDescent="0.3">
      <c r="G1820" s="8"/>
    </row>
    <row r="1821" spans="7:7" x14ac:dyDescent="0.3">
      <c r="G1821" s="8"/>
    </row>
    <row r="1822" spans="7:7" x14ac:dyDescent="0.3">
      <c r="G1822" s="8"/>
    </row>
    <row r="1823" spans="7:7" x14ac:dyDescent="0.3">
      <c r="G1823" s="8"/>
    </row>
    <row r="1824" spans="7:7" x14ac:dyDescent="0.3">
      <c r="G1824" s="8"/>
    </row>
    <row r="1825" spans="7:7" x14ac:dyDescent="0.3">
      <c r="G1825" s="8"/>
    </row>
    <row r="1826" spans="7:7" x14ac:dyDescent="0.3">
      <c r="G1826" s="8"/>
    </row>
    <row r="1827" spans="7:7" x14ac:dyDescent="0.3">
      <c r="G1827" s="8"/>
    </row>
    <row r="1828" spans="7:7" x14ac:dyDescent="0.3">
      <c r="G1828" s="8"/>
    </row>
    <row r="1829" spans="7:7" x14ac:dyDescent="0.3">
      <c r="G1829" s="8"/>
    </row>
    <row r="1830" spans="7:7" x14ac:dyDescent="0.3">
      <c r="G1830" s="8"/>
    </row>
    <row r="1831" spans="7:7" x14ac:dyDescent="0.3">
      <c r="G1831" s="8"/>
    </row>
    <row r="1832" spans="7:7" x14ac:dyDescent="0.3">
      <c r="G1832" s="8"/>
    </row>
    <row r="1833" spans="7:7" x14ac:dyDescent="0.3">
      <c r="G1833" s="8"/>
    </row>
    <row r="1834" spans="7:7" x14ac:dyDescent="0.3">
      <c r="G1834" s="8"/>
    </row>
    <row r="1835" spans="7:7" x14ac:dyDescent="0.3">
      <c r="G1835" s="8"/>
    </row>
    <row r="1836" spans="7:7" x14ac:dyDescent="0.3">
      <c r="G1836" s="8"/>
    </row>
    <row r="1837" spans="7:7" x14ac:dyDescent="0.3">
      <c r="G1837" s="8"/>
    </row>
    <row r="1838" spans="7:7" x14ac:dyDescent="0.3">
      <c r="G1838" s="8"/>
    </row>
    <row r="1839" spans="7:7" x14ac:dyDescent="0.3">
      <c r="G1839" s="8"/>
    </row>
    <row r="1840" spans="7:7" x14ac:dyDescent="0.3">
      <c r="G1840" s="8"/>
    </row>
    <row r="1841" spans="7:7" x14ac:dyDescent="0.3">
      <c r="G1841" s="8"/>
    </row>
    <row r="1842" spans="7:7" x14ac:dyDescent="0.3">
      <c r="G1842" s="8"/>
    </row>
    <row r="1843" spans="7:7" x14ac:dyDescent="0.3">
      <c r="G1843" s="8"/>
    </row>
    <row r="1844" spans="7:7" x14ac:dyDescent="0.3">
      <c r="G1844" s="8"/>
    </row>
    <row r="1845" spans="7:7" x14ac:dyDescent="0.3">
      <c r="G1845" s="8"/>
    </row>
    <row r="1846" spans="7:7" x14ac:dyDescent="0.3">
      <c r="G1846" s="8"/>
    </row>
    <row r="1847" spans="7:7" x14ac:dyDescent="0.3">
      <c r="G1847" s="8"/>
    </row>
    <row r="1848" spans="7:7" x14ac:dyDescent="0.3">
      <c r="G1848" s="8"/>
    </row>
    <row r="1849" spans="7:7" x14ac:dyDescent="0.3">
      <c r="G1849" s="8"/>
    </row>
    <row r="1850" spans="7:7" x14ac:dyDescent="0.3">
      <c r="G1850" s="8"/>
    </row>
    <row r="1851" spans="7:7" x14ac:dyDescent="0.3">
      <c r="G1851" s="8"/>
    </row>
    <row r="1852" spans="7:7" x14ac:dyDescent="0.3">
      <c r="G1852" s="8"/>
    </row>
    <row r="1853" spans="7:7" x14ac:dyDescent="0.3">
      <c r="G1853" s="8"/>
    </row>
    <row r="1854" spans="7:7" x14ac:dyDescent="0.3">
      <c r="G1854" s="8"/>
    </row>
    <row r="1855" spans="7:7" x14ac:dyDescent="0.3">
      <c r="G1855" s="8"/>
    </row>
    <row r="1856" spans="7:7" x14ac:dyDescent="0.3">
      <c r="G1856" s="8"/>
    </row>
    <row r="1857" spans="7:7" x14ac:dyDescent="0.3">
      <c r="G1857" s="8"/>
    </row>
    <row r="1858" spans="7:7" x14ac:dyDescent="0.3">
      <c r="G1858" s="8"/>
    </row>
    <row r="1859" spans="7:7" x14ac:dyDescent="0.3">
      <c r="G1859" s="8"/>
    </row>
    <row r="1860" spans="7:7" x14ac:dyDescent="0.3">
      <c r="G1860" s="8"/>
    </row>
    <row r="1861" spans="7:7" x14ac:dyDescent="0.3">
      <c r="G1861" s="8"/>
    </row>
    <row r="1862" spans="7:7" x14ac:dyDescent="0.3">
      <c r="G1862" s="8"/>
    </row>
    <row r="1863" spans="7:7" x14ac:dyDescent="0.3">
      <c r="G1863" s="8"/>
    </row>
    <row r="1864" spans="7:7" x14ac:dyDescent="0.3">
      <c r="G1864" s="8"/>
    </row>
    <row r="1865" spans="7:7" x14ac:dyDescent="0.3">
      <c r="G1865" s="8"/>
    </row>
    <row r="1866" spans="7:7" x14ac:dyDescent="0.3">
      <c r="G1866" s="8"/>
    </row>
    <row r="1867" spans="7:7" x14ac:dyDescent="0.3">
      <c r="G1867" s="8"/>
    </row>
    <row r="1868" spans="7:7" x14ac:dyDescent="0.3">
      <c r="G1868" s="8"/>
    </row>
    <row r="1869" spans="7:7" x14ac:dyDescent="0.3">
      <c r="G1869" s="8"/>
    </row>
    <row r="1870" spans="7:7" x14ac:dyDescent="0.3">
      <c r="G1870" s="8"/>
    </row>
    <row r="1871" spans="7:7" x14ac:dyDescent="0.3">
      <c r="G1871" s="8"/>
    </row>
    <row r="1872" spans="7:7" x14ac:dyDescent="0.3">
      <c r="G1872" s="8"/>
    </row>
    <row r="1873" spans="7:7" x14ac:dyDescent="0.3">
      <c r="G1873" s="8"/>
    </row>
    <row r="1874" spans="7:7" x14ac:dyDescent="0.3">
      <c r="G1874" s="8"/>
    </row>
    <row r="1875" spans="7:7" x14ac:dyDescent="0.3">
      <c r="G1875" s="8"/>
    </row>
    <row r="1876" spans="7:7" x14ac:dyDescent="0.3">
      <c r="G1876" s="8"/>
    </row>
    <row r="1877" spans="7:7" x14ac:dyDescent="0.3">
      <c r="G1877" s="8"/>
    </row>
    <row r="1878" spans="7:7" x14ac:dyDescent="0.3">
      <c r="G1878" s="8"/>
    </row>
    <row r="1879" spans="7:7" x14ac:dyDescent="0.3">
      <c r="G1879" s="8"/>
    </row>
    <row r="1880" spans="7:7" x14ac:dyDescent="0.3">
      <c r="G1880" s="8"/>
    </row>
    <row r="1881" spans="7:7" x14ac:dyDescent="0.3">
      <c r="G1881" s="8"/>
    </row>
    <row r="1882" spans="7:7" x14ac:dyDescent="0.3">
      <c r="G1882" s="8"/>
    </row>
    <row r="1883" spans="7:7" x14ac:dyDescent="0.3">
      <c r="G1883" s="8"/>
    </row>
    <row r="1884" spans="7:7" x14ac:dyDescent="0.3">
      <c r="G1884" s="8"/>
    </row>
    <row r="1885" spans="7:7" x14ac:dyDescent="0.3">
      <c r="G1885" s="8"/>
    </row>
    <row r="1886" spans="7:7" x14ac:dyDescent="0.3">
      <c r="G1886" s="8"/>
    </row>
    <row r="1887" spans="7:7" x14ac:dyDescent="0.3">
      <c r="G1887" s="8"/>
    </row>
    <row r="1888" spans="7:7" x14ac:dyDescent="0.3">
      <c r="G1888" s="8"/>
    </row>
    <row r="1889" spans="7:7" x14ac:dyDescent="0.3">
      <c r="G1889" s="8"/>
    </row>
    <row r="1890" spans="7:7" x14ac:dyDescent="0.3">
      <c r="G1890" s="8"/>
    </row>
    <row r="1891" spans="7:7" x14ac:dyDescent="0.3">
      <c r="G1891" s="8"/>
    </row>
    <row r="1892" spans="7:7" x14ac:dyDescent="0.3">
      <c r="G1892" s="8"/>
    </row>
    <row r="1893" spans="7:7" x14ac:dyDescent="0.3">
      <c r="G1893" s="8"/>
    </row>
    <row r="1894" spans="7:7" x14ac:dyDescent="0.3">
      <c r="G1894" s="8"/>
    </row>
    <row r="1895" spans="7:7" x14ac:dyDescent="0.3">
      <c r="G1895" s="8"/>
    </row>
    <row r="1896" spans="7:7" x14ac:dyDescent="0.3">
      <c r="G1896" s="8"/>
    </row>
    <row r="1897" spans="7:7" x14ac:dyDescent="0.3">
      <c r="G1897" s="8"/>
    </row>
    <row r="1898" spans="7:7" x14ac:dyDescent="0.3">
      <c r="G1898" s="8"/>
    </row>
    <row r="1899" spans="7:7" x14ac:dyDescent="0.3">
      <c r="G1899" s="8"/>
    </row>
    <row r="1900" spans="7:7" x14ac:dyDescent="0.3">
      <c r="G1900" s="8"/>
    </row>
    <row r="1901" spans="7:7" x14ac:dyDescent="0.3">
      <c r="G1901" s="8"/>
    </row>
    <row r="1902" spans="7:7" x14ac:dyDescent="0.3">
      <c r="G1902" s="8"/>
    </row>
    <row r="1903" spans="7:7" x14ac:dyDescent="0.3">
      <c r="G1903" s="8"/>
    </row>
    <row r="1904" spans="7:7" x14ac:dyDescent="0.3">
      <c r="G1904" s="8"/>
    </row>
    <row r="1905" spans="7:7" x14ac:dyDescent="0.3">
      <c r="G1905" s="8"/>
    </row>
    <row r="1906" spans="7:7" x14ac:dyDescent="0.3">
      <c r="G1906" s="8"/>
    </row>
    <row r="1907" spans="7:7" x14ac:dyDescent="0.3">
      <c r="G1907" s="8"/>
    </row>
    <row r="1908" spans="7:7" x14ac:dyDescent="0.3">
      <c r="G1908" s="8"/>
    </row>
    <row r="1909" spans="7:7" x14ac:dyDescent="0.3">
      <c r="G1909" s="8"/>
    </row>
    <row r="1910" spans="7:7" x14ac:dyDescent="0.3">
      <c r="G1910" s="8"/>
    </row>
    <row r="1911" spans="7:7" x14ac:dyDescent="0.3">
      <c r="G1911" s="8"/>
    </row>
    <row r="1912" spans="7:7" x14ac:dyDescent="0.3">
      <c r="G1912" s="8"/>
    </row>
    <row r="1913" spans="7:7" x14ac:dyDescent="0.3">
      <c r="G1913" s="8"/>
    </row>
    <row r="1914" spans="7:7" x14ac:dyDescent="0.3">
      <c r="G1914" s="8"/>
    </row>
    <row r="1915" spans="7:7" x14ac:dyDescent="0.3">
      <c r="G1915" s="8"/>
    </row>
    <row r="1916" spans="7:7" x14ac:dyDescent="0.3">
      <c r="G1916" s="8"/>
    </row>
    <row r="1917" spans="7:7" x14ac:dyDescent="0.3">
      <c r="G1917" s="8"/>
    </row>
    <row r="1918" spans="7:7" x14ac:dyDescent="0.3">
      <c r="G1918" s="8"/>
    </row>
    <row r="1919" spans="7:7" x14ac:dyDescent="0.3">
      <c r="G1919" s="8"/>
    </row>
    <row r="1920" spans="7:7" x14ac:dyDescent="0.3">
      <c r="G1920" s="8"/>
    </row>
    <row r="1921" spans="7:7" x14ac:dyDescent="0.3">
      <c r="G1921" s="8"/>
    </row>
    <row r="1922" spans="7:7" x14ac:dyDescent="0.3">
      <c r="G1922" s="8"/>
    </row>
    <row r="1923" spans="7:7" x14ac:dyDescent="0.3">
      <c r="G1923" s="8"/>
    </row>
    <row r="1924" spans="7:7" x14ac:dyDescent="0.3">
      <c r="G1924" s="8"/>
    </row>
    <row r="1925" spans="7:7" x14ac:dyDescent="0.3">
      <c r="G1925" s="8"/>
    </row>
    <row r="1926" spans="7:7" x14ac:dyDescent="0.3">
      <c r="G1926" s="8"/>
    </row>
    <row r="1927" spans="7:7" x14ac:dyDescent="0.3">
      <c r="G1927" s="8"/>
    </row>
    <row r="1928" spans="7:7" x14ac:dyDescent="0.3">
      <c r="G1928" s="8"/>
    </row>
    <row r="1929" spans="7:7" x14ac:dyDescent="0.3">
      <c r="G1929" s="8"/>
    </row>
    <row r="1930" spans="7:7" x14ac:dyDescent="0.3">
      <c r="G1930" s="8"/>
    </row>
    <row r="1931" spans="7:7" x14ac:dyDescent="0.3">
      <c r="G1931" s="8"/>
    </row>
    <row r="1932" spans="7:7" x14ac:dyDescent="0.3">
      <c r="G1932" s="8"/>
    </row>
    <row r="1933" spans="7:7" x14ac:dyDescent="0.3">
      <c r="G1933" s="8"/>
    </row>
    <row r="1934" spans="7:7" x14ac:dyDescent="0.3">
      <c r="G1934" s="8"/>
    </row>
    <row r="1935" spans="7:7" x14ac:dyDescent="0.3">
      <c r="G1935" s="8"/>
    </row>
    <row r="1936" spans="7:7" x14ac:dyDescent="0.3">
      <c r="G1936" s="8"/>
    </row>
    <row r="1937" spans="7:7" x14ac:dyDescent="0.3">
      <c r="G1937" s="8"/>
    </row>
    <row r="1938" spans="7:7" x14ac:dyDescent="0.3">
      <c r="G1938" s="8"/>
    </row>
    <row r="1939" spans="7:7" x14ac:dyDescent="0.3">
      <c r="G1939" s="8"/>
    </row>
    <row r="1940" spans="7:7" x14ac:dyDescent="0.3">
      <c r="G1940" s="8"/>
    </row>
    <row r="1941" spans="7:7" x14ac:dyDescent="0.3">
      <c r="G1941" s="8"/>
    </row>
    <row r="1942" spans="7:7" x14ac:dyDescent="0.3">
      <c r="G1942" s="8"/>
    </row>
    <row r="1943" spans="7:7" x14ac:dyDescent="0.3">
      <c r="G1943" s="8"/>
    </row>
    <row r="1944" spans="7:7" x14ac:dyDescent="0.3">
      <c r="G1944" s="8"/>
    </row>
    <row r="1945" spans="7:7" x14ac:dyDescent="0.3">
      <c r="G1945" s="8"/>
    </row>
    <row r="1946" spans="7:7" x14ac:dyDescent="0.3">
      <c r="G1946" s="8"/>
    </row>
    <row r="1947" spans="7:7" x14ac:dyDescent="0.3">
      <c r="G1947" s="8"/>
    </row>
    <row r="1948" spans="7:7" x14ac:dyDescent="0.3">
      <c r="G1948" s="8"/>
    </row>
    <row r="1949" spans="7:7" x14ac:dyDescent="0.3">
      <c r="G1949" s="8"/>
    </row>
    <row r="1950" spans="7:7" x14ac:dyDescent="0.3">
      <c r="G1950" s="8"/>
    </row>
    <row r="1951" spans="7:7" x14ac:dyDescent="0.3">
      <c r="G1951" s="8"/>
    </row>
    <row r="1952" spans="7:7" x14ac:dyDescent="0.3">
      <c r="G1952" s="8"/>
    </row>
    <row r="1953" spans="7:7" x14ac:dyDescent="0.3">
      <c r="G1953" s="8"/>
    </row>
    <row r="1954" spans="7:7" x14ac:dyDescent="0.3">
      <c r="G1954" s="8"/>
    </row>
    <row r="1955" spans="7:7" x14ac:dyDescent="0.3">
      <c r="G1955" s="8"/>
    </row>
    <row r="1956" spans="7:7" x14ac:dyDescent="0.3">
      <c r="G1956" s="8"/>
    </row>
    <row r="1957" spans="7:7" x14ac:dyDescent="0.3">
      <c r="G1957" s="8"/>
    </row>
    <row r="1958" spans="7:7" x14ac:dyDescent="0.3">
      <c r="G1958" s="8"/>
    </row>
    <row r="1959" spans="7:7" x14ac:dyDescent="0.3">
      <c r="G1959" s="8"/>
    </row>
    <row r="1960" spans="7:7" x14ac:dyDescent="0.3">
      <c r="G1960" s="8"/>
    </row>
    <row r="1961" spans="7:7" x14ac:dyDescent="0.3">
      <c r="G1961" s="8"/>
    </row>
    <row r="1962" spans="7:7" x14ac:dyDescent="0.3">
      <c r="G1962" s="8"/>
    </row>
    <row r="1963" spans="7:7" x14ac:dyDescent="0.3">
      <c r="G1963" s="8"/>
    </row>
    <row r="1964" spans="7:7" x14ac:dyDescent="0.3">
      <c r="G1964" s="8"/>
    </row>
    <row r="1965" spans="7:7" x14ac:dyDescent="0.3">
      <c r="G1965" s="8"/>
    </row>
    <row r="1966" spans="7:7" x14ac:dyDescent="0.3">
      <c r="G1966" s="8"/>
    </row>
    <row r="1967" spans="7:7" x14ac:dyDescent="0.3">
      <c r="G1967" s="8"/>
    </row>
    <row r="1968" spans="7:7" x14ac:dyDescent="0.3">
      <c r="G1968" s="8"/>
    </row>
    <row r="1969" spans="7:7" x14ac:dyDescent="0.3">
      <c r="G1969" s="8"/>
    </row>
    <row r="1970" spans="7:7" x14ac:dyDescent="0.3">
      <c r="G1970" s="8"/>
    </row>
    <row r="1971" spans="7:7" x14ac:dyDescent="0.3">
      <c r="G1971" s="8"/>
    </row>
    <row r="1972" spans="7:7" x14ac:dyDescent="0.3">
      <c r="G1972" s="8"/>
    </row>
    <row r="1973" spans="7:7" x14ac:dyDescent="0.3">
      <c r="G1973" s="8"/>
    </row>
    <row r="1974" spans="7:7" x14ac:dyDescent="0.3">
      <c r="G1974" s="8"/>
    </row>
    <row r="1975" spans="7:7" x14ac:dyDescent="0.3">
      <c r="G1975" s="8"/>
    </row>
    <row r="1976" spans="7:7" x14ac:dyDescent="0.3">
      <c r="G1976" s="8"/>
    </row>
    <row r="1977" spans="7:7" x14ac:dyDescent="0.3">
      <c r="G1977" s="8"/>
    </row>
    <row r="1978" spans="7:7" x14ac:dyDescent="0.3">
      <c r="G1978" s="8"/>
    </row>
    <row r="1979" spans="7:7" x14ac:dyDescent="0.3">
      <c r="G1979" s="8"/>
    </row>
    <row r="1980" spans="7:7" x14ac:dyDescent="0.3">
      <c r="G1980" s="8"/>
    </row>
    <row r="1981" spans="7:7" x14ac:dyDescent="0.3">
      <c r="G1981" s="8"/>
    </row>
    <row r="1982" spans="7:7" x14ac:dyDescent="0.3">
      <c r="G1982" s="8"/>
    </row>
    <row r="1983" spans="7:7" x14ac:dyDescent="0.3">
      <c r="G1983" s="8"/>
    </row>
    <row r="1984" spans="7:7" x14ac:dyDescent="0.3">
      <c r="G1984" s="8"/>
    </row>
    <row r="1985" spans="7:7" x14ac:dyDescent="0.3">
      <c r="G1985" s="8"/>
    </row>
    <row r="1986" spans="7:7" x14ac:dyDescent="0.3">
      <c r="G1986" s="8"/>
    </row>
    <row r="1987" spans="7:7" x14ac:dyDescent="0.3">
      <c r="G1987" s="8"/>
    </row>
    <row r="1988" spans="7:7" x14ac:dyDescent="0.3">
      <c r="G1988" s="8"/>
    </row>
    <row r="1989" spans="7:7" x14ac:dyDescent="0.3">
      <c r="G1989" s="8"/>
    </row>
    <row r="1990" spans="7:7" x14ac:dyDescent="0.3">
      <c r="G1990" s="8"/>
    </row>
    <row r="1991" spans="7:7" x14ac:dyDescent="0.3">
      <c r="G1991" s="8"/>
    </row>
    <row r="1992" spans="7:7" x14ac:dyDescent="0.3">
      <c r="G1992" s="8"/>
    </row>
    <row r="1993" spans="7:7" x14ac:dyDescent="0.3">
      <c r="G1993" s="8"/>
    </row>
    <row r="1994" spans="7:7" x14ac:dyDescent="0.3">
      <c r="G1994" s="8"/>
    </row>
    <row r="1995" spans="7:7" x14ac:dyDescent="0.3">
      <c r="G1995" s="8"/>
    </row>
    <row r="1996" spans="7:7" x14ac:dyDescent="0.3">
      <c r="G1996" s="8"/>
    </row>
    <row r="1997" spans="7:7" x14ac:dyDescent="0.3">
      <c r="G1997" s="8"/>
    </row>
    <row r="1998" spans="7:7" x14ac:dyDescent="0.3">
      <c r="G1998" s="8"/>
    </row>
    <row r="1999" spans="7:7" x14ac:dyDescent="0.3">
      <c r="G1999" s="8"/>
    </row>
    <row r="2000" spans="7:7" x14ac:dyDescent="0.3">
      <c r="G2000" s="8"/>
    </row>
    <row r="2001" spans="7:7" x14ac:dyDescent="0.3">
      <c r="G2001" s="8"/>
    </row>
    <row r="2002" spans="7:7" x14ac:dyDescent="0.3">
      <c r="G2002" s="8"/>
    </row>
    <row r="2003" spans="7:7" x14ac:dyDescent="0.3">
      <c r="G2003" s="8"/>
    </row>
    <row r="2004" spans="7:7" x14ac:dyDescent="0.3">
      <c r="G2004" s="8"/>
    </row>
    <row r="2005" spans="7:7" x14ac:dyDescent="0.3">
      <c r="G2005" s="8"/>
    </row>
    <row r="2006" spans="7:7" x14ac:dyDescent="0.3">
      <c r="G2006" s="8"/>
    </row>
    <row r="2007" spans="7:7" x14ac:dyDescent="0.3">
      <c r="G2007" s="8"/>
    </row>
    <row r="2008" spans="7:7" x14ac:dyDescent="0.3">
      <c r="G2008" s="8"/>
    </row>
    <row r="2009" spans="7:7" x14ac:dyDescent="0.3">
      <c r="G2009" s="8"/>
    </row>
    <row r="2010" spans="7:7" x14ac:dyDescent="0.3">
      <c r="G2010" s="8"/>
    </row>
    <row r="2011" spans="7:7" x14ac:dyDescent="0.3">
      <c r="G2011" s="8"/>
    </row>
    <row r="2012" spans="7:7" x14ac:dyDescent="0.3">
      <c r="G2012" s="8"/>
    </row>
    <row r="2013" spans="7:7" x14ac:dyDescent="0.3">
      <c r="G2013" s="8"/>
    </row>
    <row r="2014" spans="7:7" x14ac:dyDescent="0.3">
      <c r="G2014" s="8"/>
    </row>
    <row r="2015" spans="7:7" x14ac:dyDescent="0.3">
      <c r="G2015" s="8"/>
    </row>
    <row r="2016" spans="7:7" x14ac:dyDescent="0.3">
      <c r="G2016" s="8"/>
    </row>
    <row r="2017" spans="7:7" x14ac:dyDescent="0.3">
      <c r="G2017" s="8"/>
    </row>
    <row r="2018" spans="7:7" x14ac:dyDescent="0.3">
      <c r="G2018" s="8"/>
    </row>
    <row r="2019" spans="7:7" x14ac:dyDescent="0.3">
      <c r="G2019" s="8"/>
    </row>
    <row r="2020" spans="7:7" x14ac:dyDescent="0.3">
      <c r="G2020" s="8"/>
    </row>
    <row r="2021" spans="7:7" x14ac:dyDescent="0.3">
      <c r="G2021" s="8"/>
    </row>
    <row r="2022" spans="7:7" x14ac:dyDescent="0.3">
      <c r="G2022" s="8"/>
    </row>
    <row r="2023" spans="7:7" x14ac:dyDescent="0.3">
      <c r="G2023" s="8"/>
    </row>
    <row r="2024" spans="7:7" x14ac:dyDescent="0.3">
      <c r="G2024" s="8"/>
    </row>
    <row r="2025" spans="7:7" x14ac:dyDescent="0.3">
      <c r="G2025" s="8"/>
    </row>
    <row r="2026" spans="7:7" x14ac:dyDescent="0.3">
      <c r="G2026" s="8"/>
    </row>
    <row r="2027" spans="7:7" x14ac:dyDescent="0.3">
      <c r="G2027" s="8"/>
    </row>
    <row r="2028" spans="7:7" x14ac:dyDescent="0.3">
      <c r="G2028" s="8"/>
    </row>
    <row r="2029" spans="7:7" x14ac:dyDescent="0.3">
      <c r="G2029" s="8"/>
    </row>
    <row r="2030" spans="7:7" x14ac:dyDescent="0.3">
      <c r="G2030" s="8"/>
    </row>
    <row r="2031" spans="7:7" x14ac:dyDescent="0.3">
      <c r="G2031" s="8"/>
    </row>
    <row r="2032" spans="7:7" x14ac:dyDescent="0.3">
      <c r="G2032" s="8"/>
    </row>
    <row r="2033" spans="7:7" x14ac:dyDescent="0.3">
      <c r="G2033" s="8"/>
    </row>
    <row r="2034" spans="7:7" x14ac:dyDescent="0.3">
      <c r="G2034" s="8"/>
    </row>
    <row r="2035" spans="7:7" x14ac:dyDescent="0.3">
      <c r="G2035" s="8"/>
    </row>
    <row r="2036" spans="7:7" x14ac:dyDescent="0.3">
      <c r="G2036" s="8"/>
    </row>
    <row r="2037" spans="7:7" x14ac:dyDescent="0.3">
      <c r="G2037" s="8"/>
    </row>
    <row r="2038" spans="7:7" x14ac:dyDescent="0.3">
      <c r="G2038" s="8"/>
    </row>
    <row r="2039" spans="7:7" x14ac:dyDescent="0.3">
      <c r="G2039" s="8"/>
    </row>
    <row r="2040" spans="7:7" x14ac:dyDescent="0.3">
      <c r="G2040" s="8"/>
    </row>
    <row r="2041" spans="7:7" x14ac:dyDescent="0.3">
      <c r="G2041" s="8"/>
    </row>
    <row r="2042" spans="7:7" x14ac:dyDescent="0.3">
      <c r="G2042" s="8"/>
    </row>
    <row r="2043" spans="7:7" x14ac:dyDescent="0.3">
      <c r="G2043" s="8"/>
    </row>
    <row r="2044" spans="7:7" x14ac:dyDescent="0.3">
      <c r="G2044" s="8"/>
    </row>
    <row r="2045" spans="7:7" x14ac:dyDescent="0.3">
      <c r="G2045" s="8"/>
    </row>
    <row r="2046" spans="7:7" x14ac:dyDescent="0.3">
      <c r="G2046" s="8"/>
    </row>
    <row r="2047" spans="7:7" x14ac:dyDescent="0.3">
      <c r="G2047" s="8"/>
    </row>
    <row r="2048" spans="7:7" x14ac:dyDescent="0.3">
      <c r="G2048" s="8"/>
    </row>
    <row r="2049" spans="7:7" x14ac:dyDescent="0.3">
      <c r="G2049" s="8"/>
    </row>
    <row r="2050" spans="7:7" x14ac:dyDescent="0.3">
      <c r="G2050" s="8"/>
    </row>
    <row r="2051" spans="7:7" x14ac:dyDescent="0.3">
      <c r="G2051" s="8"/>
    </row>
    <row r="2052" spans="7:7" x14ac:dyDescent="0.3">
      <c r="G2052" s="8"/>
    </row>
    <row r="2053" spans="7:7" x14ac:dyDescent="0.3">
      <c r="G2053" s="8"/>
    </row>
    <row r="2054" spans="7:7" x14ac:dyDescent="0.3">
      <c r="G2054" s="8"/>
    </row>
    <row r="2055" spans="7:7" x14ac:dyDescent="0.3">
      <c r="G2055" s="8"/>
    </row>
    <row r="2056" spans="7:7" x14ac:dyDescent="0.3">
      <c r="G2056" s="8"/>
    </row>
    <row r="2057" spans="7:7" x14ac:dyDescent="0.3">
      <c r="G2057" s="8"/>
    </row>
    <row r="2058" spans="7:7" x14ac:dyDescent="0.3">
      <c r="G2058" s="8"/>
    </row>
    <row r="2059" spans="7:7" x14ac:dyDescent="0.3">
      <c r="G2059" s="8"/>
    </row>
    <row r="2060" spans="7:7" x14ac:dyDescent="0.3">
      <c r="G2060" s="8"/>
    </row>
    <row r="2061" spans="7:7" x14ac:dyDescent="0.3">
      <c r="G2061" s="8"/>
    </row>
    <row r="2062" spans="7:7" x14ac:dyDescent="0.3">
      <c r="G2062" s="8"/>
    </row>
    <row r="2063" spans="7:7" x14ac:dyDescent="0.3">
      <c r="G2063" s="8"/>
    </row>
    <row r="2064" spans="7:7" x14ac:dyDescent="0.3">
      <c r="G2064" s="8"/>
    </row>
    <row r="2065" spans="7:7" x14ac:dyDescent="0.3">
      <c r="G2065" s="8"/>
    </row>
    <row r="2066" spans="7:7" x14ac:dyDescent="0.3">
      <c r="G2066" s="8"/>
    </row>
    <row r="2067" spans="7:7" x14ac:dyDescent="0.3">
      <c r="G2067" s="8"/>
    </row>
    <row r="2068" spans="7:7" x14ac:dyDescent="0.3">
      <c r="G2068" s="8"/>
    </row>
    <row r="2069" spans="7:7" x14ac:dyDescent="0.3">
      <c r="G2069" s="8"/>
    </row>
    <row r="2070" spans="7:7" x14ac:dyDescent="0.3">
      <c r="G2070" s="8"/>
    </row>
    <row r="2071" spans="7:7" x14ac:dyDescent="0.3">
      <c r="G2071" s="8"/>
    </row>
    <row r="2072" spans="7:7" x14ac:dyDescent="0.3">
      <c r="G2072" s="8"/>
    </row>
    <row r="2073" spans="7:7" x14ac:dyDescent="0.3">
      <c r="G2073" s="8"/>
    </row>
    <row r="2074" spans="7:7" x14ac:dyDescent="0.3">
      <c r="G2074" s="8"/>
    </row>
    <row r="2075" spans="7:7" x14ac:dyDescent="0.3">
      <c r="G2075" s="8"/>
    </row>
    <row r="2076" spans="7:7" x14ac:dyDescent="0.3">
      <c r="G2076" s="8"/>
    </row>
    <row r="2077" spans="7:7" x14ac:dyDescent="0.3">
      <c r="G2077" s="8"/>
    </row>
    <row r="2078" spans="7:7" x14ac:dyDescent="0.3">
      <c r="G2078" s="8"/>
    </row>
    <row r="2079" spans="7:7" x14ac:dyDescent="0.3">
      <c r="G2079" s="8"/>
    </row>
    <row r="2080" spans="7:7" x14ac:dyDescent="0.3">
      <c r="G2080" s="8"/>
    </row>
    <row r="2081" spans="7:7" x14ac:dyDescent="0.3">
      <c r="G2081" s="8"/>
    </row>
    <row r="2082" spans="7:7" x14ac:dyDescent="0.3">
      <c r="G2082" s="8"/>
    </row>
    <row r="2083" spans="7:7" x14ac:dyDescent="0.3">
      <c r="G2083" s="8"/>
    </row>
    <row r="2084" spans="7:7" x14ac:dyDescent="0.3">
      <c r="G2084" s="8"/>
    </row>
    <row r="2085" spans="7:7" x14ac:dyDescent="0.3">
      <c r="G2085" s="8"/>
    </row>
    <row r="2086" spans="7:7" x14ac:dyDescent="0.3">
      <c r="G2086" s="8"/>
    </row>
    <row r="2087" spans="7:7" x14ac:dyDescent="0.3">
      <c r="G2087" s="8"/>
    </row>
    <row r="2088" spans="7:7" x14ac:dyDescent="0.3">
      <c r="G2088" s="8"/>
    </row>
    <row r="2089" spans="7:7" x14ac:dyDescent="0.3">
      <c r="G2089" s="8"/>
    </row>
    <row r="2090" spans="7:7" x14ac:dyDescent="0.3">
      <c r="G2090" s="8"/>
    </row>
    <row r="2091" spans="7:7" x14ac:dyDescent="0.3">
      <c r="G2091" s="8"/>
    </row>
    <row r="2092" spans="7:7" x14ac:dyDescent="0.3">
      <c r="G2092" s="8"/>
    </row>
    <row r="2093" spans="7:7" x14ac:dyDescent="0.3">
      <c r="G2093" s="8"/>
    </row>
    <row r="2094" spans="7:7" x14ac:dyDescent="0.3">
      <c r="G2094" s="8"/>
    </row>
    <row r="2095" spans="7:7" x14ac:dyDescent="0.3">
      <c r="G2095" s="8"/>
    </row>
    <row r="2096" spans="7:7" x14ac:dyDescent="0.3">
      <c r="G2096" s="8"/>
    </row>
    <row r="2097" spans="7:7" x14ac:dyDescent="0.3">
      <c r="G2097" s="8"/>
    </row>
    <row r="2098" spans="7:7" x14ac:dyDescent="0.3">
      <c r="G2098" s="8"/>
    </row>
    <row r="2099" spans="7:7" x14ac:dyDescent="0.3">
      <c r="G2099" s="8"/>
    </row>
    <row r="2100" spans="7:7" x14ac:dyDescent="0.3">
      <c r="G2100" s="8"/>
    </row>
    <row r="2101" spans="7:7" x14ac:dyDescent="0.3">
      <c r="G2101" s="8"/>
    </row>
    <row r="2102" spans="7:7" x14ac:dyDescent="0.3">
      <c r="G2102" s="8"/>
    </row>
    <row r="2103" spans="7:7" x14ac:dyDescent="0.3">
      <c r="G2103" s="8"/>
    </row>
    <row r="2104" spans="7:7" x14ac:dyDescent="0.3">
      <c r="G2104" s="8"/>
    </row>
    <row r="2105" spans="7:7" x14ac:dyDescent="0.3">
      <c r="G2105" s="8"/>
    </row>
    <row r="2106" spans="7:7" x14ac:dyDescent="0.3">
      <c r="G2106" s="8"/>
    </row>
    <row r="2107" spans="7:7" x14ac:dyDescent="0.3">
      <c r="G2107" s="8"/>
    </row>
    <row r="2108" spans="7:7" x14ac:dyDescent="0.3">
      <c r="G2108" s="8"/>
    </row>
    <row r="2109" spans="7:7" x14ac:dyDescent="0.3">
      <c r="G2109" s="8"/>
    </row>
    <row r="2110" spans="7:7" x14ac:dyDescent="0.3">
      <c r="G2110" s="8"/>
    </row>
    <row r="2111" spans="7:7" x14ac:dyDescent="0.3">
      <c r="G2111" s="8"/>
    </row>
    <row r="2112" spans="7:7" x14ac:dyDescent="0.3">
      <c r="G2112" s="8"/>
    </row>
    <row r="2113" spans="7:7" x14ac:dyDescent="0.3">
      <c r="G2113" s="8"/>
    </row>
    <row r="2114" spans="7:7" x14ac:dyDescent="0.3">
      <c r="G2114" s="8"/>
    </row>
    <row r="2115" spans="7:7" x14ac:dyDescent="0.3">
      <c r="G2115" s="8"/>
    </row>
    <row r="2116" spans="7:7" x14ac:dyDescent="0.3">
      <c r="G2116" s="8"/>
    </row>
    <row r="2117" spans="7:7" x14ac:dyDescent="0.3">
      <c r="G2117" s="8"/>
    </row>
    <row r="2118" spans="7:7" x14ac:dyDescent="0.3">
      <c r="G2118" s="8"/>
    </row>
    <row r="2119" spans="7:7" x14ac:dyDescent="0.3">
      <c r="G2119" s="8"/>
    </row>
    <row r="2120" spans="7:7" x14ac:dyDescent="0.3">
      <c r="G2120" s="8"/>
    </row>
    <row r="2121" spans="7:7" x14ac:dyDescent="0.3">
      <c r="G2121" s="8"/>
    </row>
    <row r="2122" spans="7:7" x14ac:dyDescent="0.3">
      <c r="G2122" s="8"/>
    </row>
    <row r="2123" spans="7:7" x14ac:dyDescent="0.3">
      <c r="G2123" s="8"/>
    </row>
    <row r="2124" spans="7:7" x14ac:dyDescent="0.3">
      <c r="G2124" s="8"/>
    </row>
    <row r="2125" spans="7:7" x14ac:dyDescent="0.3">
      <c r="G2125" s="8"/>
    </row>
    <row r="2126" spans="7:7" x14ac:dyDescent="0.3">
      <c r="G2126" s="8"/>
    </row>
    <row r="2127" spans="7:7" x14ac:dyDescent="0.3">
      <c r="G2127" s="8"/>
    </row>
    <row r="2128" spans="7:7" x14ac:dyDescent="0.3">
      <c r="G2128" s="8"/>
    </row>
    <row r="2129" spans="7:7" x14ac:dyDescent="0.3">
      <c r="G2129" s="8"/>
    </row>
    <row r="2130" spans="7:7" x14ac:dyDescent="0.3">
      <c r="G2130" s="8"/>
    </row>
    <row r="2131" spans="7:7" x14ac:dyDescent="0.3">
      <c r="G2131" s="8"/>
    </row>
    <row r="2132" spans="7:7" x14ac:dyDescent="0.3">
      <c r="G2132" s="8"/>
    </row>
    <row r="2133" spans="7:7" x14ac:dyDescent="0.3">
      <c r="G2133" s="8"/>
    </row>
    <row r="2134" spans="7:7" x14ac:dyDescent="0.3">
      <c r="G2134" s="8"/>
    </row>
    <row r="2135" spans="7:7" x14ac:dyDescent="0.3">
      <c r="G2135" s="8"/>
    </row>
    <row r="2136" spans="7:7" x14ac:dyDescent="0.3">
      <c r="G2136" s="8"/>
    </row>
    <row r="2137" spans="7:7" x14ac:dyDescent="0.3">
      <c r="G2137" s="8"/>
    </row>
    <row r="2138" spans="7:7" x14ac:dyDescent="0.3">
      <c r="G2138" s="8"/>
    </row>
    <row r="2139" spans="7:7" x14ac:dyDescent="0.3">
      <c r="G2139" s="8"/>
    </row>
    <row r="2140" spans="7:7" x14ac:dyDescent="0.3">
      <c r="G2140" s="8"/>
    </row>
  </sheetData>
  <autoFilter ref="AU2:AX12" xr:uid="{00000000-0001-0000-1A00-000000000000}">
    <sortState xmlns:xlrd2="http://schemas.microsoft.com/office/spreadsheetml/2017/richdata2" ref="AU3:AX12">
      <sortCondition descending="1" ref="AV2:AV12"/>
    </sortState>
  </autoFilter>
  <sortState xmlns:xlrd2="http://schemas.microsoft.com/office/spreadsheetml/2017/richdata2" ref="H43:M69">
    <sortCondition ref="L43:L69"/>
  </sortState>
  <mergeCells count="8">
    <mergeCell ref="A2:B2"/>
    <mergeCell ref="D2:E2"/>
    <mergeCell ref="AH2:AS2"/>
    <mergeCell ref="O2:AA2"/>
    <mergeCell ref="DW2:EF2"/>
    <mergeCell ref="CW2:DE2"/>
    <mergeCell ref="BF2:BQ2"/>
    <mergeCell ref="DI2:DS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M34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7" sqref="I27"/>
    </sheetView>
  </sheetViews>
  <sheetFormatPr defaultColWidth="9.109375" defaultRowHeight="10.199999999999999" x14ac:dyDescent="0.3"/>
  <cols>
    <col min="1" max="1" width="8.6640625" style="6" customWidth="1"/>
    <col min="2" max="6" width="8.6640625" style="48" customWidth="1"/>
    <col min="7" max="16384" width="9.109375" style="48"/>
  </cols>
  <sheetData>
    <row r="1" spans="1:13" s="116" customFormat="1" ht="15.6" x14ac:dyDescent="0.3">
      <c r="A1" s="116" t="s">
        <v>252</v>
      </c>
    </row>
    <row r="2" spans="1:13" ht="3" customHeight="1" x14ac:dyDescent="0.3">
      <c r="A2" s="112"/>
    </row>
    <row r="3" spans="1:13" s="47" customFormat="1" ht="25.5" customHeight="1" x14ac:dyDescent="0.3">
      <c r="A3" s="117" t="s">
        <v>31</v>
      </c>
      <c r="B3" s="117" t="s">
        <v>28</v>
      </c>
      <c r="C3" s="117" t="s">
        <v>30</v>
      </c>
      <c r="D3" s="117" t="s">
        <v>29</v>
      </c>
      <c r="E3" s="117" t="s">
        <v>28</v>
      </c>
      <c r="F3" s="117" t="s">
        <v>30</v>
      </c>
    </row>
    <row r="4" spans="1:13" s="73" customFormat="1" ht="12.75" customHeight="1" x14ac:dyDescent="0.3">
      <c r="A4" s="113" t="s">
        <v>1</v>
      </c>
      <c r="B4" s="82">
        <v>1</v>
      </c>
      <c r="C4" s="82">
        <v>21</v>
      </c>
      <c r="D4" s="82">
        <f>SUM(B4:C4)</f>
        <v>22</v>
      </c>
      <c r="E4" s="79">
        <f>B4/D4</f>
        <v>4.5454545454545456E-2</v>
      </c>
      <c r="F4" s="79">
        <f>1-E4</f>
        <v>0.95454545454545459</v>
      </c>
    </row>
    <row r="5" spans="1:13" s="73" customFormat="1" ht="12.75" customHeight="1" x14ac:dyDescent="0.3">
      <c r="A5" s="113" t="s">
        <v>22</v>
      </c>
      <c r="B5" s="82">
        <v>72</v>
      </c>
      <c r="C5" s="82">
        <v>30</v>
      </c>
      <c r="D5" s="82">
        <f t="shared" ref="D5:D30" si="0">SUM(B5:C5)</f>
        <v>102</v>
      </c>
      <c r="E5" s="79">
        <f t="shared" ref="E5:E30" si="1">B5/D5</f>
        <v>0.70588235294117652</v>
      </c>
      <c r="F5" s="79">
        <f t="shared" ref="F5:F30" si="2">1-E5</f>
        <v>0.29411764705882348</v>
      </c>
    </row>
    <row r="6" spans="1:13" s="73" customFormat="1" ht="12.75" customHeight="1" x14ac:dyDescent="0.3">
      <c r="A6" s="113" t="s">
        <v>15</v>
      </c>
      <c r="B6" s="82">
        <v>26</v>
      </c>
      <c r="C6" s="82">
        <v>36</v>
      </c>
      <c r="D6" s="82">
        <f t="shared" si="0"/>
        <v>62</v>
      </c>
      <c r="E6" s="79">
        <f t="shared" si="1"/>
        <v>0.41935483870967744</v>
      </c>
      <c r="F6" s="79">
        <f t="shared" si="2"/>
        <v>0.58064516129032251</v>
      </c>
    </row>
    <row r="7" spans="1:13" s="73" customFormat="1" ht="12.75" customHeight="1" x14ac:dyDescent="0.3">
      <c r="A7" s="113" t="s">
        <v>8</v>
      </c>
      <c r="B7" s="82">
        <v>3</v>
      </c>
      <c r="C7" s="82">
        <v>13</v>
      </c>
      <c r="D7" s="82">
        <f t="shared" si="0"/>
        <v>16</v>
      </c>
      <c r="E7" s="79">
        <f t="shared" si="1"/>
        <v>0.1875</v>
      </c>
      <c r="F7" s="79">
        <f t="shared" si="2"/>
        <v>0.8125</v>
      </c>
    </row>
    <row r="8" spans="1:13" s="73" customFormat="1" ht="12.75" customHeight="1" x14ac:dyDescent="0.3">
      <c r="A8" s="113" t="s">
        <v>2</v>
      </c>
      <c r="B8" s="82">
        <v>36</v>
      </c>
      <c r="C8" s="82">
        <v>381</v>
      </c>
      <c r="D8" s="82">
        <f t="shared" si="0"/>
        <v>417</v>
      </c>
      <c r="E8" s="79">
        <f t="shared" si="1"/>
        <v>8.6330935251798566E-2</v>
      </c>
      <c r="F8" s="79">
        <f t="shared" si="2"/>
        <v>0.91366906474820142</v>
      </c>
    </row>
    <row r="9" spans="1:13" s="73" customFormat="1" ht="12.75" customHeight="1" x14ac:dyDescent="0.3">
      <c r="A9" s="113" t="s">
        <v>14</v>
      </c>
      <c r="B9" s="82">
        <v>60</v>
      </c>
      <c r="C9" s="82">
        <v>124</v>
      </c>
      <c r="D9" s="82">
        <f t="shared" si="0"/>
        <v>184</v>
      </c>
      <c r="E9" s="79">
        <f t="shared" si="1"/>
        <v>0.32608695652173914</v>
      </c>
      <c r="F9" s="79">
        <f t="shared" si="2"/>
        <v>0.67391304347826086</v>
      </c>
    </row>
    <row r="10" spans="1:13" s="111" customFormat="1" ht="12.75" customHeight="1" x14ac:dyDescent="0.3">
      <c r="A10" s="80" t="s">
        <v>26</v>
      </c>
      <c r="B10" s="82">
        <v>0</v>
      </c>
      <c r="C10" s="82">
        <v>0</v>
      </c>
      <c r="D10" s="82">
        <f t="shared" si="0"/>
        <v>0</v>
      </c>
      <c r="E10" s="79">
        <v>0</v>
      </c>
      <c r="F10" s="79">
        <f t="shared" si="2"/>
        <v>1</v>
      </c>
      <c r="G10" s="73"/>
      <c r="H10" s="73"/>
      <c r="J10" s="73"/>
      <c r="K10" s="73"/>
      <c r="L10" s="73"/>
      <c r="M10" s="73"/>
    </row>
    <row r="11" spans="1:13" s="111" customFormat="1" ht="12.75" customHeight="1" x14ac:dyDescent="0.3">
      <c r="A11" s="80" t="s">
        <v>16</v>
      </c>
      <c r="B11" s="82">
        <v>34</v>
      </c>
      <c r="C11" s="82">
        <v>44</v>
      </c>
      <c r="D11" s="82">
        <f t="shared" si="0"/>
        <v>78</v>
      </c>
      <c r="E11" s="79">
        <f t="shared" si="1"/>
        <v>0.4358974358974359</v>
      </c>
      <c r="F11" s="79">
        <f t="shared" si="2"/>
        <v>0.5641025641025641</v>
      </c>
      <c r="G11" s="73"/>
      <c r="H11" s="73"/>
      <c r="L11" s="73"/>
      <c r="M11" s="73"/>
    </row>
    <row r="12" spans="1:13" s="111" customFormat="1" ht="12.75" customHeight="1" x14ac:dyDescent="0.3">
      <c r="A12" s="80" t="s">
        <v>21</v>
      </c>
      <c r="B12" s="82">
        <v>169</v>
      </c>
      <c r="C12" s="82">
        <v>77</v>
      </c>
      <c r="D12" s="82">
        <f t="shared" si="0"/>
        <v>246</v>
      </c>
      <c r="E12" s="79">
        <f t="shared" si="1"/>
        <v>0.68699186991869921</v>
      </c>
      <c r="F12" s="79">
        <f t="shared" si="2"/>
        <v>0.31300813008130079</v>
      </c>
      <c r="G12" s="73"/>
      <c r="H12" s="73"/>
      <c r="L12" s="73"/>
      <c r="M12" s="73"/>
    </row>
    <row r="13" spans="1:13" s="111" customFormat="1" ht="12.75" customHeight="1" x14ac:dyDescent="0.3">
      <c r="A13" s="80" t="s">
        <v>6</v>
      </c>
      <c r="B13" s="82">
        <v>45</v>
      </c>
      <c r="C13" s="82">
        <v>172</v>
      </c>
      <c r="D13" s="82">
        <f t="shared" si="0"/>
        <v>217</v>
      </c>
      <c r="E13" s="79">
        <f t="shared" si="1"/>
        <v>0.20737327188940091</v>
      </c>
      <c r="F13" s="79">
        <f t="shared" si="2"/>
        <v>0.79262672811059909</v>
      </c>
      <c r="G13" s="73"/>
      <c r="H13" s="73"/>
      <c r="L13" s="73"/>
      <c r="M13" s="73"/>
    </row>
    <row r="14" spans="1:13" s="111" customFormat="1" ht="12.75" customHeight="1" x14ac:dyDescent="0.3">
      <c r="A14" s="80" t="s">
        <v>10</v>
      </c>
      <c r="B14" s="82">
        <v>220</v>
      </c>
      <c r="C14" s="82">
        <v>633</v>
      </c>
      <c r="D14" s="82">
        <f t="shared" si="0"/>
        <v>853</v>
      </c>
      <c r="E14" s="79">
        <f t="shared" si="1"/>
        <v>0.25791324736225085</v>
      </c>
      <c r="F14" s="79">
        <f t="shared" si="2"/>
        <v>0.74208675263774915</v>
      </c>
      <c r="G14" s="73"/>
      <c r="H14" s="73"/>
      <c r="L14" s="73"/>
      <c r="M14" s="73"/>
    </row>
    <row r="15" spans="1:13" s="111" customFormat="1" ht="12.75" customHeight="1" x14ac:dyDescent="0.3">
      <c r="A15" s="80" t="s">
        <v>19</v>
      </c>
      <c r="B15" s="82">
        <v>51</v>
      </c>
      <c r="C15" s="82">
        <v>28</v>
      </c>
      <c r="D15" s="82">
        <f t="shared" si="0"/>
        <v>79</v>
      </c>
      <c r="E15" s="79">
        <f t="shared" si="1"/>
        <v>0.64556962025316456</v>
      </c>
      <c r="F15" s="79">
        <f t="shared" si="2"/>
        <v>0.35443037974683544</v>
      </c>
      <c r="G15" s="73"/>
      <c r="H15" s="73"/>
      <c r="L15" s="73"/>
      <c r="M15" s="73"/>
    </row>
    <row r="16" spans="1:13" s="111" customFormat="1" ht="12.75" customHeight="1" x14ac:dyDescent="0.3">
      <c r="A16" s="80" t="s">
        <v>23</v>
      </c>
      <c r="B16" s="82">
        <v>106</v>
      </c>
      <c r="C16" s="82">
        <v>35</v>
      </c>
      <c r="D16" s="82">
        <f t="shared" si="0"/>
        <v>141</v>
      </c>
      <c r="E16" s="79">
        <f t="shared" si="1"/>
        <v>0.75177304964539005</v>
      </c>
      <c r="F16" s="79">
        <f t="shared" si="2"/>
        <v>0.24822695035460995</v>
      </c>
      <c r="G16" s="73"/>
      <c r="H16" s="73"/>
      <c r="L16" s="73"/>
      <c r="M16" s="73"/>
    </row>
    <row r="17" spans="1:13" s="111" customFormat="1" ht="12.75" customHeight="1" x14ac:dyDescent="0.3">
      <c r="A17" s="80" t="s">
        <v>4</v>
      </c>
      <c r="B17" s="82">
        <v>29</v>
      </c>
      <c r="C17" s="82">
        <v>115</v>
      </c>
      <c r="D17" s="82">
        <f t="shared" si="0"/>
        <v>144</v>
      </c>
      <c r="E17" s="79">
        <f t="shared" si="1"/>
        <v>0.2013888888888889</v>
      </c>
      <c r="F17" s="79">
        <f t="shared" si="2"/>
        <v>0.79861111111111116</v>
      </c>
      <c r="G17" s="73"/>
      <c r="H17" s="73"/>
      <c r="L17" s="73"/>
      <c r="M17" s="73"/>
    </row>
    <row r="18" spans="1:13" s="111" customFormat="1" ht="12.75" customHeight="1" x14ac:dyDescent="0.3">
      <c r="A18" s="80" t="s">
        <v>12</v>
      </c>
      <c r="B18" s="82">
        <v>70</v>
      </c>
      <c r="C18" s="82">
        <v>153</v>
      </c>
      <c r="D18" s="82">
        <f t="shared" si="0"/>
        <v>223</v>
      </c>
      <c r="E18" s="79">
        <f t="shared" si="1"/>
        <v>0.31390134529147984</v>
      </c>
      <c r="F18" s="79">
        <f t="shared" si="2"/>
        <v>0.68609865470852016</v>
      </c>
      <c r="G18" s="73"/>
      <c r="H18" s="73"/>
      <c r="L18" s="73"/>
      <c r="M18" s="73"/>
    </row>
    <row r="19" spans="1:13" s="111" customFormat="1" ht="12.75" customHeight="1" x14ac:dyDescent="0.3">
      <c r="A19" s="80" t="s">
        <v>24</v>
      </c>
      <c r="B19" s="82">
        <v>148</v>
      </c>
      <c r="C19" s="82">
        <v>36</v>
      </c>
      <c r="D19" s="82">
        <f t="shared" si="0"/>
        <v>184</v>
      </c>
      <c r="E19" s="79">
        <f t="shared" si="1"/>
        <v>0.80434782608695654</v>
      </c>
      <c r="F19" s="79">
        <f t="shared" si="2"/>
        <v>0.19565217391304346</v>
      </c>
      <c r="G19" s="73"/>
      <c r="H19" s="73"/>
      <c r="L19" s="73"/>
      <c r="M19" s="73"/>
    </row>
    <row r="20" spans="1:13" s="111" customFormat="1" ht="12.75" customHeight="1" x14ac:dyDescent="0.3">
      <c r="A20" s="80" t="s">
        <v>11</v>
      </c>
      <c r="B20" s="82">
        <v>68</v>
      </c>
      <c r="C20" s="82">
        <v>156</v>
      </c>
      <c r="D20" s="82">
        <f t="shared" si="0"/>
        <v>224</v>
      </c>
      <c r="E20" s="79">
        <f t="shared" si="1"/>
        <v>0.30357142857142855</v>
      </c>
      <c r="F20" s="79">
        <f t="shared" si="2"/>
        <v>0.6964285714285714</v>
      </c>
      <c r="G20" s="73"/>
      <c r="H20" s="73"/>
      <c r="L20" s="73"/>
      <c r="M20" s="73"/>
    </row>
    <row r="21" spans="1:13" s="111" customFormat="1" ht="12.75" customHeight="1" x14ac:dyDescent="0.3">
      <c r="A21" s="80" t="s">
        <v>17</v>
      </c>
      <c r="B21" s="82">
        <v>177</v>
      </c>
      <c r="C21" s="82">
        <v>222</v>
      </c>
      <c r="D21" s="82">
        <f t="shared" si="0"/>
        <v>399</v>
      </c>
      <c r="E21" s="79">
        <f t="shared" si="1"/>
        <v>0.44360902255639095</v>
      </c>
      <c r="F21" s="79">
        <f t="shared" si="2"/>
        <v>0.5563909774436091</v>
      </c>
      <c r="G21" s="73"/>
      <c r="H21" s="73"/>
      <c r="L21" s="73"/>
      <c r="M21" s="73"/>
    </row>
    <row r="22" spans="1:13" s="111" customFormat="1" ht="12.75" customHeight="1" x14ac:dyDescent="0.3">
      <c r="A22" s="80" t="s">
        <v>25</v>
      </c>
      <c r="B22" s="82">
        <v>79</v>
      </c>
      <c r="C22" s="82">
        <v>13</v>
      </c>
      <c r="D22" s="82">
        <f t="shared" si="0"/>
        <v>92</v>
      </c>
      <c r="E22" s="79">
        <f t="shared" si="1"/>
        <v>0.85869565217391308</v>
      </c>
      <c r="F22" s="79">
        <f t="shared" si="2"/>
        <v>0.14130434782608692</v>
      </c>
      <c r="G22" s="73"/>
      <c r="H22" s="73"/>
      <c r="L22" s="73"/>
      <c r="M22" s="73"/>
    </row>
    <row r="23" spans="1:13" s="111" customFormat="1" ht="12.75" customHeight="1" x14ac:dyDescent="0.3">
      <c r="A23" s="80" t="s">
        <v>7</v>
      </c>
      <c r="B23" s="82">
        <v>40</v>
      </c>
      <c r="C23" s="82">
        <v>127</v>
      </c>
      <c r="D23" s="82">
        <f t="shared" si="0"/>
        <v>167</v>
      </c>
      <c r="E23" s="79">
        <f t="shared" si="1"/>
        <v>0.23952095808383234</v>
      </c>
      <c r="F23" s="79">
        <f t="shared" si="2"/>
        <v>0.76047904191616766</v>
      </c>
      <c r="G23" s="73"/>
      <c r="H23" s="73"/>
      <c r="L23" s="73"/>
      <c r="M23" s="73"/>
    </row>
    <row r="24" spans="1:13" s="111" customFormat="1" ht="12.75" customHeight="1" x14ac:dyDescent="0.3">
      <c r="A24" s="80" t="s">
        <v>18</v>
      </c>
      <c r="B24" s="82">
        <v>27</v>
      </c>
      <c r="C24" s="82">
        <v>25</v>
      </c>
      <c r="D24" s="82">
        <f t="shared" si="0"/>
        <v>52</v>
      </c>
      <c r="E24" s="79">
        <f t="shared" si="1"/>
        <v>0.51923076923076927</v>
      </c>
      <c r="F24" s="79">
        <f t="shared" si="2"/>
        <v>0.48076923076923073</v>
      </c>
      <c r="G24" s="73"/>
      <c r="H24" s="73"/>
      <c r="L24" s="73"/>
      <c r="M24" s="73"/>
    </row>
    <row r="25" spans="1:13" s="111" customFormat="1" ht="12.75" customHeight="1" x14ac:dyDescent="0.3">
      <c r="A25" s="80" t="s">
        <v>3</v>
      </c>
      <c r="B25" s="82">
        <v>1</v>
      </c>
      <c r="C25" s="82">
        <v>14</v>
      </c>
      <c r="D25" s="82">
        <f t="shared" si="0"/>
        <v>15</v>
      </c>
      <c r="E25" s="79">
        <f t="shared" si="1"/>
        <v>6.6666666666666666E-2</v>
      </c>
      <c r="F25" s="79">
        <f t="shared" si="2"/>
        <v>0.93333333333333335</v>
      </c>
      <c r="G25" s="73"/>
      <c r="H25" s="73"/>
      <c r="L25" s="73"/>
      <c r="M25" s="73"/>
    </row>
    <row r="26" spans="1:13" s="111" customFormat="1" ht="12.75" customHeight="1" x14ac:dyDescent="0.3">
      <c r="A26" s="80" t="s">
        <v>20</v>
      </c>
      <c r="B26" s="82">
        <v>330</v>
      </c>
      <c r="C26" s="82">
        <v>167</v>
      </c>
      <c r="D26" s="82">
        <f t="shared" si="0"/>
        <v>497</v>
      </c>
      <c r="E26" s="79">
        <f t="shared" si="1"/>
        <v>0.66398390342052316</v>
      </c>
      <c r="F26" s="79">
        <f t="shared" si="2"/>
        <v>0.33601609657947684</v>
      </c>
      <c r="G26" s="73"/>
      <c r="H26" s="73"/>
      <c r="L26" s="73"/>
      <c r="M26" s="73"/>
    </row>
    <row r="27" spans="1:13" s="111" customFormat="1" ht="12.75" customHeight="1" x14ac:dyDescent="0.3">
      <c r="A27" s="80" t="s">
        <v>9</v>
      </c>
      <c r="B27" s="82">
        <v>69</v>
      </c>
      <c r="C27" s="82">
        <v>226</v>
      </c>
      <c r="D27" s="82">
        <f t="shared" si="0"/>
        <v>295</v>
      </c>
      <c r="E27" s="79">
        <f t="shared" si="1"/>
        <v>0.23389830508474577</v>
      </c>
      <c r="F27" s="79">
        <f t="shared" si="2"/>
        <v>0.76610169491525426</v>
      </c>
      <c r="G27" s="73"/>
      <c r="H27" s="73"/>
      <c r="L27" s="73"/>
      <c r="M27" s="73"/>
    </row>
    <row r="28" spans="1:13" s="111" customFormat="1" ht="12.75" customHeight="1" x14ac:dyDescent="0.3">
      <c r="A28" s="80" t="s">
        <v>0</v>
      </c>
      <c r="B28" s="82">
        <v>3</v>
      </c>
      <c r="C28" s="82">
        <v>72</v>
      </c>
      <c r="D28" s="82">
        <f t="shared" si="0"/>
        <v>75</v>
      </c>
      <c r="E28" s="79">
        <f t="shared" si="1"/>
        <v>0.04</v>
      </c>
      <c r="F28" s="79">
        <f t="shared" si="2"/>
        <v>0.96</v>
      </c>
      <c r="G28" s="73"/>
      <c r="H28" s="73"/>
      <c r="L28" s="73"/>
      <c r="M28" s="73"/>
    </row>
    <row r="29" spans="1:13" s="111" customFormat="1" ht="12.75" customHeight="1" x14ac:dyDescent="0.3">
      <c r="A29" s="80" t="s">
        <v>13</v>
      </c>
      <c r="B29" s="82">
        <v>219</v>
      </c>
      <c r="C29" s="82">
        <v>426</v>
      </c>
      <c r="D29" s="82">
        <f t="shared" si="0"/>
        <v>645</v>
      </c>
      <c r="E29" s="79">
        <f t="shared" si="1"/>
        <v>0.33953488372093021</v>
      </c>
      <c r="F29" s="79">
        <f t="shared" si="2"/>
        <v>0.66046511627906979</v>
      </c>
      <c r="G29" s="73"/>
      <c r="H29" s="73"/>
      <c r="L29" s="73"/>
      <c r="M29" s="73"/>
    </row>
    <row r="30" spans="1:13" s="111" customFormat="1" ht="12.75" customHeight="1" x14ac:dyDescent="0.3">
      <c r="A30" s="80" t="s">
        <v>5</v>
      </c>
      <c r="B30" s="82">
        <v>28</v>
      </c>
      <c r="C30" s="82">
        <v>111</v>
      </c>
      <c r="D30" s="82">
        <f t="shared" si="0"/>
        <v>139</v>
      </c>
      <c r="E30" s="79">
        <f t="shared" si="1"/>
        <v>0.20143884892086331</v>
      </c>
      <c r="F30" s="79">
        <f t="shared" si="2"/>
        <v>0.79856115107913672</v>
      </c>
      <c r="G30" s="73"/>
      <c r="H30" s="73"/>
      <c r="L30" s="73"/>
      <c r="M30" s="73"/>
    </row>
    <row r="31" spans="1:13" s="114" customFormat="1" ht="12.75" customHeight="1" x14ac:dyDescent="0.3">
      <c r="A31" s="118" t="s">
        <v>29</v>
      </c>
      <c r="B31" s="119">
        <f>SUM(B4:B30)</f>
        <v>2111</v>
      </c>
      <c r="C31" s="119">
        <f>SUM(C4:C30)</f>
        <v>3457</v>
      </c>
      <c r="D31" s="120">
        <v>5568</v>
      </c>
      <c r="E31" s="121">
        <f>AVERAGE(E4:E30)</f>
        <v>0.36984876379787651</v>
      </c>
      <c r="F31" s="121">
        <f>AVERAGE(F4:F30)</f>
        <v>0.63015123620212354</v>
      </c>
      <c r="H31" s="73"/>
      <c r="J31" s="111"/>
      <c r="K31" s="111"/>
      <c r="L31" s="111"/>
    </row>
    <row r="32" spans="1:13" x14ac:dyDescent="0.3">
      <c r="A32" s="48"/>
      <c r="J32" s="114"/>
      <c r="K32" s="114"/>
      <c r="L32" s="114"/>
    </row>
    <row r="33" spans="1:12" s="115" customFormat="1" x14ac:dyDescent="0.3">
      <c r="A33" s="8" t="s">
        <v>253</v>
      </c>
      <c r="J33" s="48"/>
      <c r="K33" s="48"/>
      <c r="L33" s="48"/>
    </row>
    <row r="34" spans="1:12" x14ac:dyDescent="0.3">
      <c r="J34" s="115"/>
      <c r="K34" s="115"/>
      <c r="L34" s="115"/>
    </row>
  </sheetData>
  <pageMargins left="0.511811024" right="0.511811024" top="0.78740157499999996" bottom="0.78740157499999996" header="0.31496062000000002" footer="0.31496062000000002"/>
  <pageSetup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4F13D2B-6A82-474E-B864-CDA18DC3AE37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E4:E30</xm:sqref>
        </x14:conditionalFormatting>
        <x14:conditionalFormatting xmlns:xm="http://schemas.microsoft.com/office/excel/2006/main">
          <x14:cfRule type="iconSet" priority="1" id="{49D15962-8CDC-447B-89A0-52E30447C5F1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F4:F30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</sheetPr>
  <dimension ref="A1:F11"/>
  <sheetViews>
    <sheetView workbookViewId="0">
      <selection activeCell="I21" sqref="I21"/>
    </sheetView>
  </sheetViews>
  <sheetFormatPr defaultRowHeight="14.4" x14ac:dyDescent="0.3"/>
  <cols>
    <col min="2" max="6" width="13.33203125" customWidth="1"/>
  </cols>
  <sheetData>
    <row r="1" spans="1:6" s="122" customFormat="1" ht="15.6" x14ac:dyDescent="0.3">
      <c r="A1" s="154" t="s">
        <v>183</v>
      </c>
    </row>
    <row r="2" spans="1:6" s="1" customFormat="1" ht="3" customHeight="1" x14ac:dyDescent="0.2">
      <c r="A2" s="4"/>
    </row>
    <row r="3" spans="1:6" s="65" customFormat="1" ht="41.25" customHeight="1" x14ac:dyDescent="0.3">
      <c r="A3" s="149" t="s">
        <v>179</v>
      </c>
      <c r="B3" s="149" t="s">
        <v>276</v>
      </c>
      <c r="C3" s="149" t="s">
        <v>199</v>
      </c>
      <c r="D3" s="149" t="s">
        <v>200</v>
      </c>
      <c r="E3" s="149" t="s">
        <v>201</v>
      </c>
      <c r="F3" s="149" t="s">
        <v>29</v>
      </c>
    </row>
    <row r="4" spans="1:6" x14ac:dyDescent="0.3">
      <c r="A4" s="80" t="s">
        <v>52</v>
      </c>
      <c r="B4" s="81">
        <v>169</v>
      </c>
      <c r="C4" s="81">
        <v>126</v>
      </c>
      <c r="D4" s="81"/>
      <c r="E4" s="81">
        <v>35</v>
      </c>
      <c r="F4" s="81">
        <v>330</v>
      </c>
    </row>
    <row r="5" spans="1:6" x14ac:dyDescent="0.3">
      <c r="A5" s="80" t="s">
        <v>53</v>
      </c>
      <c r="B5" s="81">
        <v>21</v>
      </c>
      <c r="C5" s="81">
        <v>78</v>
      </c>
      <c r="D5" s="81">
        <v>1</v>
      </c>
      <c r="E5" s="81">
        <v>22</v>
      </c>
      <c r="F5" s="81">
        <v>122</v>
      </c>
    </row>
    <row r="6" spans="1:6" x14ac:dyDescent="0.3">
      <c r="A6" s="80" t="s">
        <v>54</v>
      </c>
      <c r="B6" s="81">
        <v>109</v>
      </c>
      <c r="C6" s="81">
        <v>274</v>
      </c>
      <c r="D6" s="81">
        <v>2</v>
      </c>
      <c r="E6" s="81">
        <v>166</v>
      </c>
      <c r="F6" s="81">
        <v>551</v>
      </c>
    </row>
    <row r="7" spans="1:6" x14ac:dyDescent="0.3">
      <c r="A7" s="80" t="s">
        <v>55</v>
      </c>
      <c r="B7" s="81">
        <v>199</v>
      </c>
      <c r="C7" s="81">
        <v>212</v>
      </c>
      <c r="D7" s="81">
        <v>1</v>
      </c>
      <c r="E7" s="81">
        <v>167</v>
      </c>
      <c r="F7" s="81">
        <v>579</v>
      </c>
    </row>
    <row r="8" spans="1:6" x14ac:dyDescent="0.3">
      <c r="A8" s="80" t="s">
        <v>0</v>
      </c>
      <c r="B8" s="81">
        <v>62</v>
      </c>
      <c r="C8" s="81">
        <v>415</v>
      </c>
      <c r="D8" s="81">
        <v>2</v>
      </c>
      <c r="E8" s="81">
        <v>77</v>
      </c>
      <c r="F8" s="81">
        <v>556</v>
      </c>
    </row>
    <row r="9" spans="1:6" x14ac:dyDescent="0.3">
      <c r="A9" s="80" t="s">
        <v>29</v>
      </c>
      <c r="B9" s="81">
        <v>560</v>
      </c>
      <c r="C9" s="81">
        <v>1105</v>
      </c>
      <c r="D9" s="81">
        <v>6</v>
      </c>
      <c r="E9" s="81">
        <v>467</v>
      </c>
      <c r="F9" s="81">
        <v>2138</v>
      </c>
    </row>
    <row r="11" spans="1:6" s="3" customFormat="1" ht="10.199999999999999" x14ac:dyDescent="0.2">
      <c r="A11" s="8" t="s">
        <v>253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</sheetPr>
  <dimension ref="A1:E26"/>
  <sheetViews>
    <sheetView workbookViewId="0">
      <selection activeCell="O19" sqref="O19"/>
    </sheetView>
  </sheetViews>
  <sheetFormatPr defaultColWidth="9.109375" defaultRowHeight="12.75" customHeight="1" x14ac:dyDescent="0.2"/>
  <cols>
    <col min="1" max="1" width="15.44140625" style="1" customWidth="1"/>
    <col min="2" max="5" width="12.6640625" style="1" customWidth="1"/>
    <col min="6" max="16384" width="9.109375" style="1"/>
  </cols>
  <sheetData>
    <row r="1" spans="1:5" s="122" customFormat="1" ht="15.6" x14ac:dyDescent="0.3">
      <c r="A1" s="154" t="s">
        <v>188</v>
      </c>
    </row>
    <row r="2" spans="1:5" ht="3" customHeight="1" x14ac:dyDescent="0.2">
      <c r="A2" s="4"/>
    </row>
    <row r="3" spans="1:5" s="6" customFormat="1" ht="25.5" customHeight="1" x14ac:dyDescent="0.3">
      <c r="A3" s="162" t="s">
        <v>32</v>
      </c>
      <c r="B3" s="162" t="s">
        <v>164</v>
      </c>
      <c r="C3" s="162" t="s">
        <v>70</v>
      </c>
      <c r="D3" s="162" t="s">
        <v>71</v>
      </c>
      <c r="E3" s="162" t="s">
        <v>29</v>
      </c>
    </row>
    <row r="4" spans="1:5" s="44" customFormat="1" ht="12.75" customHeight="1" x14ac:dyDescent="0.2">
      <c r="A4" s="81" t="s">
        <v>158</v>
      </c>
      <c r="B4" s="82">
        <v>1734152</v>
      </c>
      <c r="C4" s="82">
        <v>1727621</v>
      </c>
      <c r="D4" s="82">
        <v>406943</v>
      </c>
      <c r="E4" s="82">
        <f>SUM(B4:D4)</f>
        <v>3868716</v>
      </c>
    </row>
    <row r="5" spans="1:5" s="44" customFormat="1" ht="12.75" customHeight="1" x14ac:dyDescent="0.2">
      <c r="A5" s="81" t="s">
        <v>159</v>
      </c>
      <c r="B5" s="82">
        <v>1107377</v>
      </c>
      <c r="C5" s="82">
        <v>544391</v>
      </c>
      <c r="D5" s="82">
        <v>131121</v>
      </c>
      <c r="E5" s="82">
        <f t="shared" ref="E5:E8" si="0">SUM(B5:D5)</f>
        <v>1782889</v>
      </c>
    </row>
    <row r="6" spans="1:5" s="44" customFormat="1" ht="12.75" customHeight="1" x14ac:dyDescent="0.2">
      <c r="A6" s="81" t="s">
        <v>160</v>
      </c>
      <c r="B6" s="82">
        <v>1199029</v>
      </c>
      <c r="C6" s="82">
        <v>366438</v>
      </c>
      <c r="D6" s="82">
        <v>83058</v>
      </c>
      <c r="E6" s="82">
        <f t="shared" si="0"/>
        <v>1648525</v>
      </c>
    </row>
    <row r="7" spans="1:5" s="44" customFormat="1" ht="12.75" customHeight="1" x14ac:dyDescent="0.2">
      <c r="A7" s="81" t="s">
        <v>162</v>
      </c>
      <c r="B7" s="82">
        <v>256490</v>
      </c>
      <c r="C7" s="82">
        <v>82233</v>
      </c>
      <c r="D7" s="82">
        <v>17824</v>
      </c>
      <c r="E7" s="82">
        <f t="shared" si="0"/>
        <v>356547</v>
      </c>
    </row>
    <row r="8" spans="1:5" s="44" customFormat="1" ht="12.75" customHeight="1" x14ac:dyDescent="0.2">
      <c r="A8" s="81" t="s">
        <v>161</v>
      </c>
      <c r="B8" s="82">
        <v>0</v>
      </c>
      <c r="C8" s="82">
        <v>679</v>
      </c>
      <c r="D8" s="82">
        <v>139</v>
      </c>
      <c r="E8" s="82">
        <f t="shared" si="0"/>
        <v>818</v>
      </c>
    </row>
    <row r="9" spans="1:5" s="44" customFormat="1" ht="12.75" customHeight="1" x14ac:dyDescent="0.2">
      <c r="A9" s="120" t="s">
        <v>29</v>
      </c>
      <c r="B9" s="119">
        <v>4297048</v>
      </c>
      <c r="C9" s="119">
        <v>2721362</v>
      </c>
      <c r="D9" s="119">
        <v>639085</v>
      </c>
      <c r="E9" s="119">
        <f>SUM(E4:E8)</f>
        <v>7657495</v>
      </c>
    </row>
    <row r="10" spans="1:5" s="44" customFormat="1" ht="12.75" customHeight="1" x14ac:dyDescent="0.2"/>
    <row r="11" spans="1:5" s="52" customFormat="1" ht="15" customHeight="1" x14ac:dyDescent="0.3">
      <c r="A11" s="50" t="s">
        <v>253</v>
      </c>
    </row>
    <row r="12" spans="1:5" s="44" customFormat="1" ht="12.75" customHeight="1" x14ac:dyDescent="0.2"/>
    <row r="13" spans="1:5" s="44" customFormat="1" ht="12.75" customHeight="1" x14ac:dyDescent="0.2"/>
    <row r="14" spans="1:5" s="122" customFormat="1" ht="15.6" x14ac:dyDescent="0.3">
      <c r="A14" s="154" t="s">
        <v>189</v>
      </c>
    </row>
    <row r="15" spans="1:5" ht="3" customHeight="1" x14ac:dyDescent="0.2">
      <c r="A15" s="4"/>
    </row>
    <row r="16" spans="1:5" s="6" customFormat="1" ht="25.5" customHeight="1" x14ac:dyDescent="0.3">
      <c r="A16" s="118" t="s">
        <v>32</v>
      </c>
      <c r="B16" s="123" t="s">
        <v>164</v>
      </c>
      <c r="C16" s="118" t="s">
        <v>70</v>
      </c>
      <c r="D16" s="118" t="s">
        <v>71</v>
      </c>
      <c r="E16" s="118" t="s">
        <v>29</v>
      </c>
    </row>
    <row r="17" spans="1:5" s="44" customFormat="1" ht="12.75" customHeight="1" x14ac:dyDescent="0.2">
      <c r="A17" s="80" t="s">
        <v>52</v>
      </c>
      <c r="B17" s="82">
        <v>457368</v>
      </c>
      <c r="C17" s="82">
        <v>232555</v>
      </c>
      <c r="D17" s="82">
        <v>50426</v>
      </c>
      <c r="E17" s="82">
        <f>SUM(B17:D17)</f>
        <v>740349</v>
      </c>
    </row>
    <row r="18" spans="1:5" s="44" customFormat="1" ht="12.75" customHeight="1" x14ac:dyDescent="0.2">
      <c r="A18" s="80" t="s">
        <v>53</v>
      </c>
      <c r="B18" s="82">
        <v>418382</v>
      </c>
      <c r="C18" s="82">
        <v>131702</v>
      </c>
      <c r="D18" s="82">
        <v>35187</v>
      </c>
      <c r="E18" s="82">
        <f t="shared" ref="E18:E21" si="1">SUM(B18:D18)</f>
        <v>585271</v>
      </c>
    </row>
    <row r="19" spans="1:5" s="44" customFormat="1" ht="12.75" customHeight="1" x14ac:dyDescent="0.2">
      <c r="A19" s="80" t="s">
        <v>54</v>
      </c>
      <c r="B19" s="82">
        <v>927200</v>
      </c>
      <c r="C19" s="82">
        <v>616803</v>
      </c>
      <c r="D19" s="82">
        <v>137250</v>
      </c>
      <c r="E19" s="82">
        <f t="shared" si="1"/>
        <v>1681253</v>
      </c>
    </row>
    <row r="20" spans="1:5" s="44" customFormat="1" ht="12.75" customHeight="1" x14ac:dyDescent="0.2">
      <c r="A20" s="80" t="s">
        <v>55</v>
      </c>
      <c r="B20" s="82">
        <v>700521</v>
      </c>
      <c r="C20" s="82">
        <v>482195</v>
      </c>
      <c r="D20" s="82">
        <v>103213</v>
      </c>
      <c r="E20" s="82">
        <f t="shared" si="1"/>
        <v>1285929</v>
      </c>
    </row>
    <row r="21" spans="1:5" s="44" customFormat="1" ht="12.75" customHeight="1" x14ac:dyDescent="0.2">
      <c r="A21" s="80" t="s">
        <v>0</v>
      </c>
      <c r="B21" s="82">
        <v>1793577</v>
      </c>
      <c r="C21" s="82">
        <v>1258107</v>
      </c>
      <c r="D21" s="82">
        <v>313009</v>
      </c>
      <c r="E21" s="82">
        <f t="shared" si="1"/>
        <v>3364693</v>
      </c>
    </row>
    <row r="22" spans="1:5" s="44" customFormat="1" ht="12.75" customHeight="1" x14ac:dyDescent="0.2">
      <c r="A22" s="120" t="s">
        <v>29</v>
      </c>
      <c r="B22" s="119">
        <v>4297048</v>
      </c>
      <c r="C22" s="119">
        <v>2721362</v>
      </c>
      <c r="D22" s="119">
        <v>639085</v>
      </c>
      <c r="E22" s="119">
        <f t="shared" ref="E22" si="2">SUM(E17:E21)</f>
        <v>7657495</v>
      </c>
    </row>
    <row r="23" spans="1:5" s="44" customFormat="1" ht="12.75" customHeight="1" x14ac:dyDescent="0.2"/>
    <row r="24" spans="1:5" s="52" customFormat="1" ht="15" customHeight="1" x14ac:dyDescent="0.3">
      <c r="A24" s="50" t="s">
        <v>253</v>
      </c>
    </row>
    <row r="25" spans="1:5" s="44" customFormat="1" ht="12.75" customHeight="1" x14ac:dyDescent="0.2"/>
    <row r="26" spans="1:5" s="44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</sheetPr>
  <dimension ref="A1:R18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ColWidth="9.109375" defaultRowHeight="12.75" customHeight="1" x14ac:dyDescent="0.2"/>
  <cols>
    <col min="1" max="1" width="20.33203125" style="1" customWidth="1"/>
    <col min="2" max="3" width="9.109375" style="1" customWidth="1"/>
    <col min="4" max="4" width="10.109375" style="1" customWidth="1"/>
    <col min="5" max="11" width="9.109375" style="1" customWidth="1"/>
    <col min="12" max="16384" width="9.109375" style="1"/>
  </cols>
  <sheetData>
    <row r="1" spans="1:18" s="122" customFormat="1" ht="15.6" x14ac:dyDescent="0.3">
      <c r="A1" s="154" t="s">
        <v>279</v>
      </c>
    </row>
    <row r="2" spans="1:18" ht="3" customHeight="1" x14ac:dyDescent="0.2">
      <c r="A2" s="4"/>
    </row>
    <row r="3" spans="1:18" s="48" customFormat="1" ht="25.5" customHeight="1" x14ac:dyDescent="0.3">
      <c r="A3" s="123" t="s">
        <v>222</v>
      </c>
      <c r="B3" s="118" t="s">
        <v>44</v>
      </c>
      <c r="C3" s="118" t="s">
        <v>43</v>
      </c>
      <c r="D3" s="118" t="s">
        <v>42</v>
      </c>
      <c r="E3" s="118" t="s">
        <v>41</v>
      </c>
      <c r="F3" s="118" t="s">
        <v>40</v>
      </c>
      <c r="G3" s="118" t="s">
        <v>39</v>
      </c>
      <c r="H3" s="118" t="s">
        <v>38</v>
      </c>
      <c r="I3" s="118" t="s">
        <v>37</v>
      </c>
      <c r="J3" s="118" t="s">
        <v>36</v>
      </c>
      <c r="K3" s="118" t="s">
        <v>35</v>
      </c>
      <c r="L3" s="118" t="s">
        <v>34</v>
      </c>
      <c r="M3" s="118" t="s">
        <v>33</v>
      </c>
      <c r="N3" s="118" t="s">
        <v>136</v>
      </c>
      <c r="O3" s="118" t="s">
        <v>192</v>
      </c>
      <c r="P3" s="118" t="s">
        <v>202</v>
      </c>
      <c r="Q3" s="118">
        <v>2022</v>
      </c>
      <c r="R3" s="118">
        <v>2023</v>
      </c>
    </row>
    <row r="4" spans="1:18" s="44" customFormat="1" ht="12.75" customHeight="1" x14ac:dyDescent="0.2">
      <c r="A4" s="77" t="s">
        <v>49</v>
      </c>
      <c r="B4" s="78">
        <v>4925479</v>
      </c>
      <c r="C4" s="78">
        <v>4524639</v>
      </c>
      <c r="D4" s="78">
        <v>4804299</v>
      </c>
      <c r="E4" s="78">
        <v>4878119</v>
      </c>
      <c r="F4" s="78">
        <v>4710403</v>
      </c>
      <c r="G4" s="78">
        <v>4521002</v>
      </c>
      <c r="H4" s="78">
        <v>4462492</v>
      </c>
      <c r="I4" s="78">
        <v>4467991</v>
      </c>
      <c r="J4" s="78">
        <v>4583821</v>
      </c>
      <c r="K4" s="78">
        <v>4915545</v>
      </c>
      <c r="L4" s="78">
        <v>4630308</v>
      </c>
      <c r="M4" s="78">
        <v>4902174</v>
      </c>
      <c r="N4" s="78">
        <v>4869422</v>
      </c>
      <c r="O4" s="78">
        <v>4841961</v>
      </c>
      <c r="P4" s="78">
        <v>4917629</v>
      </c>
      <c r="Q4" s="78">
        <v>4795507</v>
      </c>
      <c r="R4" s="78">
        <v>4765136</v>
      </c>
    </row>
    <row r="5" spans="1:18" s="44" customFormat="1" ht="12.75" customHeight="1" x14ac:dyDescent="0.2">
      <c r="A5" s="77" t="s">
        <v>50</v>
      </c>
      <c r="B5" s="78">
        <v>750242</v>
      </c>
      <c r="C5" s="78">
        <v>812876</v>
      </c>
      <c r="D5" s="78">
        <v>832184</v>
      </c>
      <c r="E5" s="78">
        <v>837899</v>
      </c>
      <c r="F5" s="78">
        <v>826520</v>
      </c>
      <c r="G5" s="78">
        <v>804744</v>
      </c>
      <c r="H5" s="78">
        <v>835070</v>
      </c>
      <c r="I5" s="78">
        <v>868841</v>
      </c>
      <c r="J5" s="78">
        <v>874691</v>
      </c>
      <c r="K5" s="78">
        <v>974365</v>
      </c>
      <c r="L5" s="78">
        <v>933844</v>
      </c>
      <c r="M5" s="78">
        <v>936318</v>
      </c>
      <c r="N5" s="78">
        <v>959583</v>
      </c>
      <c r="O5" s="78">
        <v>951277</v>
      </c>
      <c r="P5" s="78">
        <v>974871</v>
      </c>
      <c r="Q5" s="78">
        <v>954372</v>
      </c>
      <c r="R5" s="78">
        <v>948456</v>
      </c>
    </row>
    <row r="6" spans="1:18" s="44" customFormat="1" ht="12.75" customHeight="1" x14ac:dyDescent="0.2">
      <c r="A6" s="77" t="s">
        <v>51</v>
      </c>
      <c r="B6" s="78">
        <v>1710759</v>
      </c>
      <c r="C6" s="78">
        <v>1854090</v>
      </c>
      <c r="D6" s="78">
        <v>1916212</v>
      </c>
      <c r="E6" s="78">
        <v>2004558</v>
      </c>
      <c r="F6" s="78">
        <v>2056279</v>
      </c>
      <c r="G6" s="78">
        <v>2182670</v>
      </c>
      <c r="H6" s="78">
        <v>1966230</v>
      </c>
      <c r="I6" s="78">
        <v>2083835</v>
      </c>
      <c r="J6" s="78">
        <v>2161633</v>
      </c>
      <c r="K6" s="78">
        <v>2268967</v>
      </c>
      <c r="L6" s="78">
        <v>2547373</v>
      </c>
      <c r="M6" s="78">
        <v>2511196</v>
      </c>
      <c r="N6" s="78">
        <v>2726057</v>
      </c>
      <c r="O6" s="78">
        <v>2783258</v>
      </c>
      <c r="P6" s="78">
        <v>2803741</v>
      </c>
      <c r="Q6" s="78">
        <v>2766727</v>
      </c>
      <c r="R6" s="78">
        <v>2840323</v>
      </c>
    </row>
    <row r="7" spans="1:18" s="44" customFormat="1" ht="12.75" customHeight="1" x14ac:dyDescent="0.2">
      <c r="A7" s="77" t="s">
        <v>29</v>
      </c>
      <c r="B7" s="78">
        <v>7386480</v>
      </c>
      <c r="C7" s="78">
        <v>7191605</v>
      </c>
      <c r="D7" s="78">
        <v>7552695</v>
      </c>
      <c r="E7" s="78">
        <v>7720576</v>
      </c>
      <c r="F7" s="78">
        <v>7593202</v>
      </c>
      <c r="G7" s="78">
        <v>7508416</v>
      </c>
      <c r="H7" s="78">
        <v>7263792</v>
      </c>
      <c r="I7" s="78">
        <v>7420667</v>
      </c>
      <c r="J7" s="78">
        <v>7620145</v>
      </c>
      <c r="K7" s="78">
        <v>8158877</v>
      </c>
      <c r="L7" s="78">
        <v>8111525</v>
      </c>
      <c r="M7" s="78">
        <v>8349688</v>
      </c>
      <c r="N7" s="78">
        <v>8555062</v>
      </c>
      <c r="O7" s="78">
        <v>8576496</v>
      </c>
      <c r="P7" s="78">
        <v>8696241</v>
      </c>
      <c r="Q7" s="78">
        <f>SUM(Q4:Q6)</f>
        <v>8516606</v>
      </c>
      <c r="R7" s="78">
        <f>SUM(R3:R6)</f>
        <v>8555938</v>
      </c>
    </row>
    <row r="8" spans="1:18" s="44" customFormat="1" ht="12.75" customHeight="1" x14ac:dyDescent="0.2">
      <c r="A8" s="49"/>
    </row>
    <row r="9" spans="1:18" s="51" customFormat="1" ht="15" customHeight="1" x14ac:dyDescent="0.3">
      <c r="A9" s="50" t="s">
        <v>253</v>
      </c>
    </row>
    <row r="10" spans="1:18" s="51" customFormat="1" ht="30" customHeight="1" x14ac:dyDescent="0.3">
      <c r="A10" s="182" t="s">
        <v>277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</row>
    <row r="11" spans="1:18" s="51" customFormat="1" ht="15" customHeight="1" x14ac:dyDescent="0.3">
      <c r="A11" s="51" t="s">
        <v>278</v>
      </c>
    </row>
    <row r="12" spans="1:18" s="3" customFormat="1" ht="12.75" customHeight="1" x14ac:dyDescent="0.2"/>
    <row r="14" spans="1:18" ht="12.75" customHeight="1" x14ac:dyDescent="0.2">
      <c r="G14" s="3"/>
    </row>
    <row r="18" spans="10:10" ht="12.75" customHeight="1" x14ac:dyDescent="0.25">
      <c r="J18" s="94"/>
    </row>
  </sheetData>
  <mergeCells count="1">
    <mergeCell ref="A10:M10"/>
  </mergeCells>
  <pageMargins left="0.511811024" right="0.511811024" top="0.78740157499999996" bottom="0.78740157499999996" header="0.31496062000000002" footer="0.31496062000000002"/>
  <pageSetup orientation="portrait" verticalDpi="0" r:id="rId1"/>
  <ignoredErrors>
    <ignoredError sqref="Q7" formulaRange="1"/>
    <ignoredError sqref="B3:P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</sheetPr>
  <dimension ref="A1:H12"/>
  <sheetViews>
    <sheetView zoomScaleNormal="100" workbookViewId="0">
      <selection activeCell="P16" sqref="P16"/>
    </sheetView>
  </sheetViews>
  <sheetFormatPr defaultColWidth="9.109375" defaultRowHeight="12.75" customHeight="1" x14ac:dyDescent="0.2"/>
  <cols>
    <col min="1" max="1" width="14" style="1" customWidth="1"/>
    <col min="2" max="8" width="10.6640625" style="1" customWidth="1"/>
    <col min="9" max="16384" width="9.109375" style="1"/>
  </cols>
  <sheetData>
    <row r="1" spans="1:8" s="122" customFormat="1" ht="15.6" x14ac:dyDescent="0.3">
      <c r="A1" s="122" t="s">
        <v>187</v>
      </c>
    </row>
    <row r="2" spans="1:8" customFormat="1" ht="6.9" customHeight="1" x14ac:dyDescent="0.3">
      <c r="A2" s="1"/>
      <c r="B2" s="1"/>
      <c r="C2" s="1"/>
      <c r="D2" s="1"/>
      <c r="E2" s="1"/>
      <c r="F2" s="1"/>
      <c r="G2" s="1"/>
      <c r="H2" s="1"/>
    </row>
    <row r="3" spans="1:8" customFormat="1" ht="25.5" customHeight="1" x14ac:dyDescent="0.3">
      <c r="A3" s="155" t="s">
        <v>32</v>
      </c>
      <c r="B3" s="155" t="s">
        <v>52</v>
      </c>
      <c r="C3" s="155" t="s">
        <v>53</v>
      </c>
      <c r="D3" s="155" t="s">
        <v>54</v>
      </c>
      <c r="E3" s="155" t="s">
        <v>55</v>
      </c>
      <c r="F3" s="155" t="s">
        <v>0</v>
      </c>
      <c r="G3" s="155" t="s">
        <v>29</v>
      </c>
      <c r="H3" s="155" t="s">
        <v>56</v>
      </c>
    </row>
    <row r="4" spans="1:8" s="53" customFormat="1" ht="12.9" customHeight="1" x14ac:dyDescent="0.3">
      <c r="A4" s="95" t="s">
        <v>158</v>
      </c>
      <c r="B4" s="96">
        <v>391410</v>
      </c>
      <c r="C4" s="96">
        <v>360453</v>
      </c>
      <c r="D4" s="96">
        <v>913162</v>
      </c>
      <c r="E4" s="97">
        <v>578806</v>
      </c>
      <c r="F4" s="97">
        <v>1624885</v>
      </c>
      <c r="G4" s="97">
        <v>3868716</v>
      </c>
      <c r="H4" s="98">
        <f>G4/$G$9</f>
        <v>0.50521952675124171</v>
      </c>
    </row>
    <row r="5" spans="1:8" s="53" customFormat="1" ht="12.9" customHeight="1" x14ac:dyDescent="0.3">
      <c r="A5" s="83" t="s">
        <v>159</v>
      </c>
      <c r="B5" s="78">
        <v>105150</v>
      </c>
      <c r="C5" s="78">
        <v>110008</v>
      </c>
      <c r="D5" s="78">
        <v>266446</v>
      </c>
      <c r="E5" s="84">
        <v>239731</v>
      </c>
      <c r="F5" s="84">
        <v>1061554</v>
      </c>
      <c r="G5" s="97">
        <v>1782889</v>
      </c>
      <c r="H5" s="98">
        <f t="shared" ref="H5:H8" si="0">G5/$G$9</f>
        <v>0.23282927380298649</v>
      </c>
    </row>
    <row r="6" spans="1:8" s="53" customFormat="1" ht="12.9" customHeight="1" x14ac:dyDescent="0.3">
      <c r="A6" s="83" t="s">
        <v>160</v>
      </c>
      <c r="B6" s="78">
        <v>177159</v>
      </c>
      <c r="C6" s="78">
        <v>98892</v>
      </c>
      <c r="D6" s="78">
        <v>408181</v>
      </c>
      <c r="E6" s="84">
        <v>360154</v>
      </c>
      <c r="F6" s="84">
        <v>604139</v>
      </c>
      <c r="G6" s="97">
        <v>1648525</v>
      </c>
      <c r="H6" s="98">
        <f t="shared" si="0"/>
        <v>0.21528254344273159</v>
      </c>
    </row>
    <row r="7" spans="1:8" s="53" customFormat="1" ht="12.9" customHeight="1" x14ac:dyDescent="0.3">
      <c r="A7" s="83" t="s">
        <v>162</v>
      </c>
      <c r="B7" s="78">
        <v>66559</v>
      </c>
      <c r="C7" s="78">
        <v>15918</v>
      </c>
      <c r="D7" s="78">
        <v>92891</v>
      </c>
      <c r="E7" s="84">
        <v>107238</v>
      </c>
      <c r="F7" s="84">
        <v>73941</v>
      </c>
      <c r="G7" s="97">
        <v>356547</v>
      </c>
      <c r="H7" s="98">
        <f t="shared" si="0"/>
        <v>4.6561832557513914E-2</v>
      </c>
    </row>
    <row r="8" spans="1:8" s="53" customFormat="1" ht="12.9" customHeight="1" x14ac:dyDescent="0.3">
      <c r="A8" s="99" t="s">
        <v>161</v>
      </c>
      <c r="B8" s="100">
        <v>71</v>
      </c>
      <c r="C8" s="100">
        <v>0</v>
      </c>
      <c r="D8" s="100">
        <v>573</v>
      </c>
      <c r="E8" s="101"/>
      <c r="F8" s="101">
        <v>174</v>
      </c>
      <c r="G8" s="97">
        <v>818</v>
      </c>
      <c r="H8" s="98">
        <f t="shared" si="0"/>
        <v>1.0682344552624585E-4</v>
      </c>
    </row>
    <row r="9" spans="1:8" s="55" customFormat="1" ht="12.9" customHeight="1" x14ac:dyDescent="0.3">
      <c r="A9" s="156" t="s">
        <v>29</v>
      </c>
      <c r="B9" s="157">
        <v>740349</v>
      </c>
      <c r="C9" s="157">
        <v>585271</v>
      </c>
      <c r="D9" s="157">
        <v>1681253</v>
      </c>
      <c r="E9" s="157">
        <v>1285929</v>
      </c>
      <c r="F9" s="157">
        <v>3364693</v>
      </c>
      <c r="G9" s="157">
        <v>7657495</v>
      </c>
      <c r="H9" s="158">
        <f>SUM(H4:H8)</f>
        <v>0.99999999999999989</v>
      </c>
    </row>
    <row r="10" spans="1:8" s="44" customFormat="1" ht="12.75" customHeight="1" x14ac:dyDescent="0.2"/>
    <row r="11" spans="1:8" s="54" customFormat="1" ht="15" customHeight="1" x14ac:dyDescent="0.3">
      <c r="A11" s="50" t="s">
        <v>253</v>
      </c>
    </row>
    <row r="12" spans="1:8" s="44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C98CE-F1C5-49D0-BCEC-B5E740897FF8}">
  <sheetPr>
    <tabColor theme="4" tint="0.39997558519241921"/>
  </sheetPr>
  <dimension ref="A1:I11"/>
  <sheetViews>
    <sheetView zoomScaleNormal="100" workbookViewId="0">
      <selection activeCell="K14" sqref="K14"/>
    </sheetView>
  </sheetViews>
  <sheetFormatPr defaultColWidth="9.109375" defaultRowHeight="12.75" customHeight="1" x14ac:dyDescent="0.2"/>
  <cols>
    <col min="1" max="1" width="14" style="1" customWidth="1"/>
    <col min="2" max="7" width="10.6640625" style="1" customWidth="1"/>
    <col min="8" max="16384" width="9.109375" style="1"/>
  </cols>
  <sheetData>
    <row r="1" spans="1:9" s="122" customFormat="1" ht="15.6" x14ac:dyDescent="0.3">
      <c r="A1" s="122" t="s">
        <v>196</v>
      </c>
    </row>
    <row r="2" spans="1:9" customFormat="1" ht="6.9" customHeight="1" x14ac:dyDescent="0.3">
      <c r="A2" s="1"/>
      <c r="B2" s="1"/>
      <c r="C2" s="1"/>
      <c r="D2" s="1"/>
      <c r="E2" s="1"/>
      <c r="F2" s="1"/>
      <c r="G2" s="1"/>
    </row>
    <row r="3" spans="1:9" customFormat="1" ht="25.5" customHeight="1" x14ac:dyDescent="0.3">
      <c r="A3" s="123" t="s">
        <v>165</v>
      </c>
      <c r="B3" s="123" t="s">
        <v>52</v>
      </c>
      <c r="C3" s="123" t="s">
        <v>53</v>
      </c>
      <c r="D3" s="123" t="s">
        <v>54</v>
      </c>
      <c r="E3" s="123" t="s">
        <v>55</v>
      </c>
      <c r="F3" s="123" t="s">
        <v>0</v>
      </c>
      <c r="G3" s="123" t="s">
        <v>29</v>
      </c>
    </row>
    <row r="4" spans="1:9" s="56" customFormat="1" ht="12.75" customHeight="1" x14ac:dyDescent="0.3">
      <c r="A4" s="85" t="s">
        <v>229</v>
      </c>
      <c r="B4" s="82">
        <v>29265</v>
      </c>
      <c r="C4" s="82">
        <v>46488</v>
      </c>
      <c r="D4" s="82">
        <v>127356</v>
      </c>
      <c r="E4" s="86">
        <v>51478</v>
      </c>
      <c r="F4" s="86">
        <v>181823</v>
      </c>
      <c r="G4" s="86">
        <v>436410</v>
      </c>
      <c r="I4" s="73"/>
    </row>
    <row r="5" spans="1:9" s="56" customFormat="1" ht="12.75" customHeight="1" x14ac:dyDescent="0.3">
      <c r="A5" s="85" t="s">
        <v>230</v>
      </c>
      <c r="B5" s="82">
        <v>17816</v>
      </c>
      <c r="C5" s="82">
        <v>18046</v>
      </c>
      <c r="D5" s="82">
        <v>68004</v>
      </c>
      <c r="E5" s="86">
        <v>51037</v>
      </c>
      <c r="F5" s="86">
        <v>149435</v>
      </c>
      <c r="G5" s="86">
        <v>304338</v>
      </c>
      <c r="I5" s="73"/>
    </row>
    <row r="6" spans="1:9" s="56" customFormat="1" ht="12.75" customHeight="1" x14ac:dyDescent="0.3">
      <c r="A6" s="85" t="s">
        <v>231</v>
      </c>
      <c r="B6" s="82">
        <v>6269</v>
      </c>
      <c r="C6" s="82">
        <v>10430</v>
      </c>
      <c r="D6" s="82">
        <v>37505</v>
      </c>
      <c r="E6" s="86">
        <v>22682</v>
      </c>
      <c r="F6" s="86">
        <v>78786</v>
      </c>
      <c r="G6" s="86">
        <v>155672</v>
      </c>
      <c r="I6" s="73"/>
    </row>
    <row r="7" spans="1:9" s="57" customFormat="1" ht="12.75" customHeight="1" x14ac:dyDescent="0.3">
      <c r="A7" s="124" t="s">
        <v>29</v>
      </c>
      <c r="B7" s="119">
        <f t="shared" ref="B7:G7" si="0">SUM(B4:B6)</f>
        <v>53350</v>
      </c>
      <c r="C7" s="119">
        <f t="shared" si="0"/>
        <v>74964</v>
      </c>
      <c r="D7" s="119">
        <f t="shared" si="0"/>
        <v>232865</v>
      </c>
      <c r="E7" s="119">
        <f t="shared" si="0"/>
        <v>125197</v>
      </c>
      <c r="F7" s="119">
        <f t="shared" si="0"/>
        <v>410044</v>
      </c>
      <c r="G7" s="119">
        <f t="shared" si="0"/>
        <v>896420</v>
      </c>
    </row>
    <row r="8" spans="1:9" s="44" customFormat="1" ht="12.75" customHeight="1" x14ac:dyDescent="0.2"/>
    <row r="9" spans="1:9" s="54" customFormat="1" ht="15" customHeight="1" x14ac:dyDescent="0.3">
      <c r="A9" s="50" t="s">
        <v>253</v>
      </c>
    </row>
    <row r="10" spans="1:9" s="44" customFormat="1" ht="12.75" customHeight="1" x14ac:dyDescent="0.2"/>
    <row r="11" spans="1:9" s="44" customFormat="1" ht="12.7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39997558519241921"/>
  </sheetPr>
  <dimension ref="A1:G26"/>
  <sheetViews>
    <sheetView workbookViewId="0">
      <selection activeCell="A26" sqref="A26"/>
    </sheetView>
  </sheetViews>
  <sheetFormatPr defaultRowHeight="14.4" x14ac:dyDescent="0.3"/>
  <cols>
    <col min="2" max="2" width="11.6640625" bestFit="1" customWidth="1"/>
    <col min="3" max="5" width="11.6640625" customWidth="1"/>
  </cols>
  <sheetData>
    <row r="1" spans="1:7" s="122" customFormat="1" ht="15.6" x14ac:dyDescent="0.3">
      <c r="A1" s="122" t="s">
        <v>190</v>
      </c>
    </row>
    <row r="2" spans="1:7" ht="6.9" customHeight="1" x14ac:dyDescent="0.3">
      <c r="A2" s="1"/>
      <c r="B2" s="1"/>
      <c r="C2" s="1"/>
      <c r="D2" s="1"/>
      <c r="E2" s="1"/>
      <c r="F2" s="1"/>
      <c r="G2" s="1"/>
    </row>
    <row r="3" spans="1:7" s="66" customFormat="1" ht="20.399999999999999" x14ac:dyDescent="0.3">
      <c r="A3" s="123" t="s">
        <v>179</v>
      </c>
      <c r="B3" s="123" t="s">
        <v>32</v>
      </c>
      <c r="C3" s="123" t="s">
        <v>163</v>
      </c>
      <c r="D3" s="123" t="s">
        <v>180</v>
      </c>
      <c r="E3" s="123" t="s">
        <v>71</v>
      </c>
    </row>
    <row r="4" spans="1:7" x14ac:dyDescent="0.3">
      <c r="A4" s="183" t="s">
        <v>52</v>
      </c>
      <c r="B4" s="126" t="s">
        <v>158</v>
      </c>
      <c r="C4" s="87">
        <v>9224.1408557658306</v>
      </c>
      <c r="D4" s="87">
        <v>9625.2155183212053</v>
      </c>
      <c r="E4" s="87">
        <v>7482.2929007585262</v>
      </c>
    </row>
    <row r="5" spans="1:7" x14ac:dyDescent="0.3">
      <c r="A5" s="183"/>
      <c r="B5" s="126" t="s">
        <v>159</v>
      </c>
      <c r="C5" s="87">
        <v>5088.9430507095885</v>
      </c>
      <c r="D5" s="87">
        <v>6052.0644074757975</v>
      </c>
      <c r="E5" s="87">
        <v>3637.1316084910286</v>
      </c>
    </row>
    <row r="6" spans="1:7" x14ac:dyDescent="0.3">
      <c r="A6" s="183"/>
      <c r="B6" s="126" t="s">
        <v>160</v>
      </c>
      <c r="C6" s="87">
        <v>3988.2667145656096</v>
      </c>
      <c r="D6" s="87">
        <v>4058.8880603786006</v>
      </c>
      <c r="E6" s="87">
        <v>2137.510274366673</v>
      </c>
    </row>
    <row r="7" spans="1:7" x14ac:dyDescent="0.3">
      <c r="A7" s="183"/>
      <c r="B7" s="126" t="s">
        <v>162</v>
      </c>
      <c r="C7" s="87">
        <v>3327.118135556148</v>
      </c>
      <c r="D7" s="87">
        <v>3072.788964834655</v>
      </c>
      <c r="E7" s="87">
        <v>1932.0585185461191</v>
      </c>
    </row>
    <row r="8" spans="1:7" x14ac:dyDescent="0.3">
      <c r="A8" s="184" t="s">
        <v>53</v>
      </c>
      <c r="B8" s="81" t="s">
        <v>158</v>
      </c>
      <c r="C8" s="87">
        <v>7455.3010078064108</v>
      </c>
      <c r="D8" s="87">
        <v>8224.4677027005855</v>
      </c>
      <c r="E8" s="87">
        <v>5239.9496925126004</v>
      </c>
    </row>
    <row r="9" spans="1:7" x14ac:dyDescent="0.3">
      <c r="A9" s="184"/>
      <c r="B9" s="81" t="s">
        <v>159</v>
      </c>
      <c r="C9" s="87">
        <v>4407.9302661407373</v>
      </c>
      <c r="D9" s="87">
        <v>5585.0585824304799</v>
      </c>
      <c r="E9" s="87">
        <v>2915.3442144333071</v>
      </c>
    </row>
    <row r="10" spans="1:7" x14ac:dyDescent="0.3">
      <c r="A10" s="184"/>
      <c r="B10" s="81" t="s">
        <v>160</v>
      </c>
      <c r="C10" s="87">
        <v>3310.0026633128018</v>
      </c>
      <c r="D10" s="87">
        <v>3349.4662731273697</v>
      </c>
      <c r="E10" s="87">
        <v>1889.2204438596727</v>
      </c>
    </row>
    <row r="11" spans="1:7" x14ac:dyDescent="0.3">
      <c r="A11" s="184"/>
      <c r="B11" s="81" t="s">
        <v>162</v>
      </c>
      <c r="C11" s="87">
        <v>2733.8987482444923</v>
      </c>
      <c r="D11" s="87">
        <v>2522.3332268117238</v>
      </c>
      <c r="E11" s="87">
        <v>1580.7460168233847</v>
      </c>
    </row>
    <row r="12" spans="1:7" x14ac:dyDescent="0.3">
      <c r="A12" s="183" t="s">
        <v>54</v>
      </c>
      <c r="B12" s="126" t="s">
        <v>158</v>
      </c>
      <c r="C12" s="87">
        <v>7134.9005178628904</v>
      </c>
      <c r="D12" s="87">
        <v>5443.6495491102514</v>
      </c>
      <c r="E12" s="87">
        <v>4987.4618917212974</v>
      </c>
    </row>
    <row r="13" spans="1:7" x14ac:dyDescent="0.3">
      <c r="A13" s="183"/>
      <c r="B13" s="126" t="s">
        <v>159</v>
      </c>
      <c r="C13" s="87">
        <v>4763.9405007333025</v>
      </c>
      <c r="D13" s="87">
        <v>19777.738746914187</v>
      </c>
      <c r="E13" s="87">
        <v>2844.0568200693679</v>
      </c>
    </row>
    <row r="14" spans="1:7" x14ac:dyDescent="0.3">
      <c r="A14" s="183"/>
      <c r="B14" s="126" t="s">
        <v>160</v>
      </c>
      <c r="C14" s="87">
        <v>3132.5799281473028</v>
      </c>
      <c r="D14" s="87">
        <v>3178.685782712837</v>
      </c>
      <c r="E14" s="87">
        <v>1731.974913005075</v>
      </c>
    </row>
    <row r="15" spans="1:7" x14ac:dyDescent="0.3">
      <c r="A15" s="183"/>
      <c r="B15" s="126" t="s">
        <v>162</v>
      </c>
      <c r="C15" s="87">
        <v>2798.3066442216445</v>
      </c>
      <c r="D15" s="87">
        <v>3139.7634673533912</v>
      </c>
      <c r="E15" s="87">
        <v>1748.611894715224</v>
      </c>
    </row>
    <row r="16" spans="1:7" x14ac:dyDescent="0.3">
      <c r="A16" s="184" t="s">
        <v>55</v>
      </c>
      <c r="B16" s="81" t="s">
        <v>158</v>
      </c>
      <c r="C16" s="87">
        <v>8394.9119934910777</v>
      </c>
      <c r="D16" s="87">
        <v>7807.4211129690329</v>
      </c>
      <c r="E16" s="87">
        <v>6777.3779534344694</v>
      </c>
    </row>
    <row r="17" spans="1:5" x14ac:dyDescent="0.3">
      <c r="A17" s="184"/>
      <c r="B17" s="81" t="s">
        <v>159</v>
      </c>
      <c r="C17" s="87">
        <v>5508.7194858379116</v>
      </c>
      <c r="D17" s="87">
        <v>6247.1140857948612</v>
      </c>
      <c r="E17" s="87">
        <v>3755.7292770066601</v>
      </c>
    </row>
    <row r="18" spans="1:5" x14ac:dyDescent="0.3">
      <c r="A18" s="184"/>
      <c r="B18" s="81" t="s">
        <v>160</v>
      </c>
      <c r="C18" s="87">
        <v>3989.6660932478831</v>
      </c>
      <c r="D18" s="87">
        <v>4212.9471845979215</v>
      </c>
      <c r="E18" s="87">
        <v>2619.3473423026867</v>
      </c>
    </row>
    <row r="19" spans="1:5" x14ac:dyDescent="0.3">
      <c r="A19" s="184"/>
      <c r="B19" s="81" t="s">
        <v>162</v>
      </c>
      <c r="C19" s="87">
        <v>3393.300011002555</v>
      </c>
      <c r="D19" s="87">
        <v>3492.31702262623</v>
      </c>
      <c r="E19" s="87">
        <v>2502.0927569220626</v>
      </c>
    </row>
    <row r="20" spans="1:5" x14ac:dyDescent="0.3">
      <c r="A20" s="183" t="s">
        <v>0</v>
      </c>
      <c r="B20" s="126" t="s">
        <v>158</v>
      </c>
      <c r="C20" s="87">
        <v>6761.1178202094588</v>
      </c>
      <c r="D20" s="87">
        <v>6054.7315140188939</v>
      </c>
      <c r="E20" s="87">
        <v>5489.5709122083354</v>
      </c>
    </row>
    <row r="21" spans="1:5" x14ac:dyDescent="0.3">
      <c r="A21" s="183"/>
      <c r="B21" s="126" t="s">
        <v>159</v>
      </c>
      <c r="C21" s="87">
        <v>4758.7987308696884</v>
      </c>
      <c r="D21" s="87">
        <v>5645.1788683965151</v>
      </c>
      <c r="E21" s="87">
        <v>3512.1764325461622</v>
      </c>
    </row>
    <row r="22" spans="1:5" x14ac:dyDescent="0.3">
      <c r="A22" s="183"/>
      <c r="B22" s="126" t="s">
        <v>160</v>
      </c>
      <c r="C22" s="87">
        <v>3472.3812049127728</v>
      </c>
      <c r="D22" s="87">
        <v>3719.5215739776372</v>
      </c>
      <c r="E22" s="87">
        <v>2662.6016894742356</v>
      </c>
    </row>
    <row r="23" spans="1:5" x14ac:dyDescent="0.3">
      <c r="A23" s="183"/>
      <c r="B23" s="126" t="s">
        <v>162</v>
      </c>
      <c r="C23" s="87">
        <v>2891.8911467173525</v>
      </c>
      <c r="D23" s="87">
        <v>2876.9544718257584</v>
      </c>
      <c r="E23" s="87">
        <v>2322.6151347210975</v>
      </c>
    </row>
    <row r="24" spans="1:5" x14ac:dyDescent="0.3">
      <c r="A24" s="118" t="s">
        <v>181</v>
      </c>
      <c r="B24" s="120"/>
      <c r="C24" s="125">
        <v>3459.0761037390989</v>
      </c>
      <c r="D24" s="125">
        <v>3710.7237439123805</v>
      </c>
      <c r="E24" s="125">
        <v>2325.6795635846738</v>
      </c>
    </row>
    <row r="25" spans="1:5" x14ac:dyDescent="0.3">
      <c r="A25" s="61"/>
      <c r="B25" s="61"/>
      <c r="C25" s="61"/>
      <c r="D25" s="61"/>
      <c r="E25" s="61"/>
    </row>
    <row r="26" spans="1:5" x14ac:dyDescent="0.3">
      <c r="A26" s="50" t="s">
        <v>253</v>
      </c>
      <c r="B26" s="61"/>
      <c r="C26" s="61"/>
      <c r="D26" s="61"/>
      <c r="E26" s="61"/>
    </row>
  </sheetData>
  <mergeCells count="5">
    <mergeCell ref="A4:A7"/>
    <mergeCell ref="A8:A11"/>
    <mergeCell ref="A12:A15"/>
    <mergeCell ref="A16:A19"/>
    <mergeCell ref="A20:A23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39997558519241921"/>
  </sheetPr>
  <dimension ref="A1:M50"/>
  <sheetViews>
    <sheetView workbookViewId="0">
      <selection activeCell="A3" sqref="A3"/>
    </sheetView>
  </sheetViews>
  <sheetFormatPr defaultRowHeight="14.4" x14ac:dyDescent="0.3"/>
  <cols>
    <col min="1" max="4" width="16" customWidth="1"/>
    <col min="5" max="6" width="17.33203125" customWidth="1"/>
  </cols>
  <sheetData>
    <row r="1" spans="1:13" s="122" customFormat="1" ht="15.6" x14ac:dyDescent="0.3">
      <c r="A1" s="116" t="s">
        <v>203</v>
      </c>
      <c r="B1" s="116"/>
      <c r="C1" s="116"/>
      <c r="D1" s="116"/>
    </row>
    <row r="2" spans="1:13" ht="6.9" customHeight="1" x14ac:dyDescent="0.3">
      <c r="A2" s="4"/>
      <c r="B2" s="4"/>
      <c r="C2" s="4"/>
      <c r="D2" s="4"/>
    </row>
    <row r="3" spans="1:13" s="58" customFormat="1" ht="33.75" customHeight="1" x14ac:dyDescent="0.3">
      <c r="A3" s="118" t="s">
        <v>82</v>
      </c>
      <c r="B3" s="123" t="s">
        <v>69</v>
      </c>
      <c r="C3" s="123" t="s">
        <v>280</v>
      </c>
      <c r="D3" s="123" t="s">
        <v>71</v>
      </c>
      <c r="E3" s="159" t="s">
        <v>225</v>
      </c>
      <c r="F3" s="118" t="s">
        <v>29</v>
      </c>
    </row>
    <row r="4" spans="1:13" s="41" customFormat="1" x14ac:dyDescent="0.3">
      <c r="A4" s="88" t="s">
        <v>84</v>
      </c>
      <c r="B4" s="82">
        <v>1734152</v>
      </c>
      <c r="C4" s="82">
        <v>1727621</v>
      </c>
      <c r="D4" s="82">
        <v>406943</v>
      </c>
      <c r="E4" s="106">
        <v>2134564</v>
      </c>
      <c r="F4" s="82">
        <v>3868716</v>
      </c>
    </row>
    <row r="5" spans="1:13" s="41" customFormat="1" x14ac:dyDescent="0.3">
      <c r="A5" s="88" t="s">
        <v>50</v>
      </c>
      <c r="B5" s="82">
        <v>546479</v>
      </c>
      <c r="C5" s="82">
        <v>321656</v>
      </c>
      <c r="D5" s="82">
        <v>80321</v>
      </c>
      <c r="E5" s="106">
        <v>401977</v>
      </c>
      <c r="F5" s="82">
        <v>948456</v>
      </c>
    </row>
    <row r="6" spans="1:13" s="41" customFormat="1" x14ac:dyDescent="0.3">
      <c r="A6" s="88" t="s">
        <v>51</v>
      </c>
      <c r="B6" s="82">
        <v>2016417</v>
      </c>
      <c r="C6" s="82">
        <v>672085</v>
      </c>
      <c r="D6" s="82">
        <v>151821</v>
      </c>
      <c r="E6" s="106">
        <v>823906</v>
      </c>
      <c r="F6" s="82">
        <v>2840323</v>
      </c>
    </row>
    <row r="7" spans="1:13" s="41" customFormat="1" x14ac:dyDescent="0.3">
      <c r="A7" s="88" t="s">
        <v>226</v>
      </c>
      <c r="B7" s="82">
        <v>436410</v>
      </c>
      <c r="C7" s="82">
        <v>304338</v>
      </c>
      <c r="D7" s="82">
        <v>155672</v>
      </c>
      <c r="E7" s="106">
        <v>460010</v>
      </c>
      <c r="F7" s="82">
        <v>896420</v>
      </c>
      <c r="K7" s="102"/>
      <c r="L7" s="102"/>
      <c r="M7" s="102"/>
    </row>
    <row r="8" spans="1:13" s="41" customFormat="1" x14ac:dyDescent="0.3">
      <c r="A8" s="88" t="s">
        <v>232</v>
      </c>
      <c r="B8" s="82">
        <v>762043</v>
      </c>
      <c r="C8" s="82">
        <v>488659</v>
      </c>
      <c r="D8" s="82">
        <v>307678</v>
      </c>
      <c r="E8" s="106">
        <v>796337</v>
      </c>
      <c r="F8" s="82">
        <v>1558380</v>
      </c>
      <c r="K8" s="103"/>
      <c r="L8" s="103"/>
      <c r="M8" s="103"/>
    </row>
    <row r="9" spans="1:13" s="41" customFormat="1" x14ac:dyDescent="0.3">
      <c r="A9" s="88" t="s">
        <v>251</v>
      </c>
      <c r="B9" s="82">
        <v>345315</v>
      </c>
      <c r="C9" s="82">
        <v>168950</v>
      </c>
      <c r="D9" s="82">
        <v>236653</v>
      </c>
      <c r="E9" s="106">
        <v>405603</v>
      </c>
      <c r="F9" s="82">
        <v>750918</v>
      </c>
      <c r="K9" s="103"/>
      <c r="L9" s="103"/>
      <c r="M9" s="103"/>
    </row>
    <row r="10" spans="1:13" s="41" customFormat="1" x14ac:dyDescent="0.3">
      <c r="A10" s="88" t="s">
        <v>166</v>
      </c>
      <c r="B10" s="82">
        <v>20573</v>
      </c>
      <c r="C10" s="82">
        <v>20061</v>
      </c>
      <c r="D10" s="82">
        <v>10526</v>
      </c>
      <c r="E10" s="106">
        <v>30587</v>
      </c>
      <c r="F10" s="82">
        <v>51160</v>
      </c>
    </row>
    <row r="11" spans="1:13" s="58" customFormat="1" x14ac:dyDescent="0.3">
      <c r="A11" s="160" t="s">
        <v>29</v>
      </c>
      <c r="B11" s="161">
        <v>5861389</v>
      </c>
      <c r="C11" s="161">
        <v>3703370</v>
      </c>
      <c r="D11" s="161">
        <v>1349614</v>
      </c>
      <c r="E11" s="161">
        <v>5052984</v>
      </c>
      <c r="F11" s="161">
        <v>10914373</v>
      </c>
      <c r="I11" s="75"/>
      <c r="J11" s="75"/>
      <c r="K11" s="104"/>
      <c r="L11" s="105"/>
      <c r="M11" s="105"/>
    </row>
    <row r="12" spans="1:13" x14ac:dyDescent="0.3">
      <c r="K12" s="62"/>
      <c r="L12" s="62"/>
      <c r="M12" s="62"/>
    </row>
    <row r="13" spans="1:13" s="54" customFormat="1" ht="15" customHeight="1" x14ac:dyDescent="0.3">
      <c r="A13" s="50" t="s">
        <v>253</v>
      </c>
      <c r="B13" s="50"/>
      <c r="C13" s="50"/>
      <c r="D13" s="50"/>
    </row>
    <row r="14" spans="1:13" s="54" customFormat="1" ht="15" customHeight="1" x14ac:dyDescent="0.3">
      <c r="A14" s="50" t="s">
        <v>281</v>
      </c>
      <c r="B14" s="50"/>
      <c r="C14" s="50"/>
      <c r="D14" s="50"/>
    </row>
    <row r="15" spans="1:13" x14ac:dyDescent="0.3">
      <c r="A15" s="50" t="s">
        <v>233</v>
      </c>
      <c r="B15" s="76"/>
      <c r="C15" s="76"/>
      <c r="D15" s="76"/>
    </row>
    <row r="16" spans="1:13" x14ac:dyDescent="0.3">
      <c r="A16" s="50" t="s">
        <v>282</v>
      </c>
      <c r="B16" s="50"/>
      <c r="C16" s="50"/>
      <c r="D16" s="50"/>
    </row>
    <row r="19" spans="8:13" x14ac:dyDescent="0.3">
      <c r="H19" s="69"/>
      <c r="I19" s="69"/>
      <c r="J19" s="69"/>
    </row>
    <row r="20" spans="8:13" x14ac:dyDescent="0.3">
      <c r="H20" s="62"/>
      <c r="I20" s="62"/>
      <c r="J20" s="62"/>
    </row>
    <row r="22" spans="8:13" x14ac:dyDescent="0.3">
      <c r="H22" s="69"/>
      <c r="I22" s="69"/>
      <c r="J22" s="69"/>
    </row>
    <row r="23" spans="8:13" x14ac:dyDescent="0.3">
      <c r="H23" s="62"/>
      <c r="I23" s="62"/>
      <c r="J23" s="62"/>
    </row>
    <row r="25" spans="8:13" x14ac:dyDescent="0.3">
      <c r="I25" s="69"/>
      <c r="J25" s="69"/>
    </row>
    <row r="26" spans="8:13" x14ac:dyDescent="0.3">
      <c r="H26" s="62"/>
      <c r="I26" s="62"/>
      <c r="J26" s="62"/>
    </row>
    <row r="31" spans="8:13" x14ac:dyDescent="0.3">
      <c r="K31" s="69"/>
      <c r="L31" s="69"/>
      <c r="M31" s="69"/>
    </row>
    <row r="32" spans="8:13" x14ac:dyDescent="0.3">
      <c r="K32" s="62"/>
      <c r="L32" s="62"/>
      <c r="M32" s="62"/>
    </row>
    <row r="34" spans="11:13" x14ac:dyDescent="0.3">
      <c r="K34" s="69"/>
      <c r="L34" s="69"/>
      <c r="M34" s="69"/>
    </row>
    <row r="35" spans="11:13" x14ac:dyDescent="0.3">
      <c r="K35" s="62"/>
      <c r="L35" s="62"/>
      <c r="M35" s="62"/>
    </row>
    <row r="37" spans="11:13" x14ac:dyDescent="0.3">
      <c r="K37" s="69"/>
      <c r="L37" s="69"/>
      <c r="M37" s="69"/>
    </row>
    <row r="38" spans="11:13" x14ac:dyDescent="0.3">
      <c r="K38" s="62"/>
      <c r="L38" s="62"/>
      <c r="M38" s="62"/>
    </row>
    <row r="43" spans="11:13" x14ac:dyDescent="0.3">
      <c r="K43" s="69"/>
      <c r="L43" s="69"/>
      <c r="M43" s="69"/>
    </row>
    <row r="44" spans="11:13" x14ac:dyDescent="0.3">
      <c r="K44" s="62"/>
      <c r="L44" s="62"/>
      <c r="M44" s="62"/>
    </row>
    <row r="46" spans="11:13" x14ac:dyDescent="0.3">
      <c r="K46" s="69"/>
      <c r="L46" s="69"/>
      <c r="M46" s="69"/>
    </row>
    <row r="47" spans="11:13" x14ac:dyDescent="0.3">
      <c r="K47" s="62"/>
      <c r="L47" s="62"/>
      <c r="M47" s="62"/>
    </row>
    <row r="50" spans="11:13" x14ac:dyDescent="0.3">
      <c r="K50" s="62"/>
      <c r="L50" s="62"/>
      <c r="M50" s="62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13</vt:i4>
      </vt:variant>
      <vt:variant>
        <vt:lpstr>Gráficos</vt:lpstr>
      </vt:variant>
      <vt:variant>
        <vt:i4>14</vt:i4>
      </vt:variant>
      <vt:variant>
        <vt:lpstr>Intervalos Nomeados</vt:lpstr>
      </vt:variant>
      <vt:variant>
        <vt:i4>1</vt:i4>
      </vt:variant>
    </vt:vector>
  </HeadingPairs>
  <TitlesOfParts>
    <vt:vector size="28" baseType="lpstr">
      <vt:lpstr>Tabela XIV.01</vt:lpstr>
      <vt:lpstr>Tabela XIV.02</vt:lpstr>
      <vt:lpstr>Tabela XIV.03</vt:lpstr>
      <vt:lpstr>Tabela XIV.04 e XIV.05 </vt:lpstr>
      <vt:lpstr>Tabela XIV.06</vt:lpstr>
      <vt:lpstr>Tabela XIV.07</vt:lpstr>
      <vt:lpstr>Tabela XIV.08</vt:lpstr>
      <vt:lpstr>Tabela XIV.09</vt:lpstr>
      <vt:lpstr>Tabela XIV.10</vt:lpstr>
      <vt:lpstr>Tabela XIV.11</vt:lpstr>
      <vt:lpstr>Tabela XIV.12 </vt:lpstr>
      <vt:lpstr>Tabela XIV.13</vt:lpstr>
      <vt:lpstr>BASE DE DADOS DOS GRÁFICOS</vt:lpstr>
      <vt:lpstr>Gráfico XIV.01</vt:lpstr>
      <vt:lpstr>Gráfico XIV.02</vt:lpstr>
      <vt:lpstr>Gráfico XIV.03 </vt:lpstr>
      <vt:lpstr>Gráfico XIV.04</vt:lpstr>
      <vt:lpstr>Gráfico XIV.05</vt:lpstr>
      <vt:lpstr>Gráfico XIV.06</vt:lpstr>
      <vt:lpstr>Gráfico XIV.07</vt:lpstr>
      <vt:lpstr>Gráfico XIV.08</vt:lpstr>
      <vt:lpstr>Gráfico XIV.09</vt:lpstr>
      <vt:lpstr>Gráfico XIV.10</vt:lpstr>
      <vt:lpstr>Gráfico XIV.11</vt:lpstr>
      <vt:lpstr>Gráfico XIV.12</vt:lpstr>
      <vt:lpstr>Gráfico XIV.13</vt:lpstr>
      <vt:lpstr>Gráfico XIV.14</vt:lpstr>
      <vt:lpstr>'Tabela XIV.10'!_Toc130926698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2019-07-15T18:18:28Z</dcterms:created>
  <dcterms:modified xsi:type="dcterms:W3CDTF">2024-11-12T17:48:57Z</dcterms:modified>
</cp:coreProperties>
</file>